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"/>
    </mc:Choice>
  </mc:AlternateContent>
  <xr:revisionPtr revIDLastSave="0" documentId="13_ncr:1_{DFCD7D59-6DE2-407E-8A0A-7225E24B4836}" xr6:coauthVersionLast="47" xr6:coauthVersionMax="47" xr10:uidLastSave="{00000000-0000-0000-0000-000000000000}"/>
  <bookViews>
    <workbookView xWindow="-120" yWindow="-120" windowWidth="20730" windowHeight="11310" firstSheet="1" activeTab="6" xr2:uid="{48A7484E-7D64-4708-8D87-566A850A118A}"/>
  </bookViews>
  <sheets>
    <sheet name="Logical Functions" sheetId="1" r:id="rId1"/>
    <sheet name="Lookup Function" sheetId="2" r:id="rId2"/>
    <sheet name="Sheet3" sheetId="3" r:id="rId3"/>
    <sheet name="Sheet6" sheetId="6" r:id="rId4"/>
    <sheet name="Sheet4" sheetId="4" r:id="rId5"/>
    <sheet name="Data Sheet" sheetId="7" r:id="rId6"/>
    <sheet name="Xlookup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 a="1"/>
  <c r="D10" i="5" s="1"/>
  <c r="D9" i="5" a="1"/>
  <c r="D9" i="5" s="1"/>
  <c r="D4" i="3"/>
  <c r="D9" i="4" s="1"/>
  <c r="E9" i="4"/>
  <c r="F9" i="4"/>
  <c r="G9" i="4"/>
  <c r="I9" i="4"/>
  <c r="J9" i="4"/>
  <c r="K9" i="4"/>
  <c r="M9" i="4"/>
  <c r="D10" i="4"/>
  <c r="E10" i="4"/>
  <c r="G10" i="4"/>
  <c r="H10" i="4"/>
  <c r="I10" i="4"/>
  <c r="K10" i="4"/>
  <c r="L10" i="4"/>
  <c r="M10" i="4"/>
  <c r="E11" i="4"/>
  <c r="F11" i="4"/>
  <c r="G11" i="4"/>
  <c r="I11" i="4"/>
  <c r="J11" i="4"/>
  <c r="K11" i="4"/>
  <c r="M11" i="4"/>
  <c r="D12" i="4"/>
  <c r="E12" i="4"/>
  <c r="G12" i="4"/>
  <c r="H12" i="4"/>
  <c r="I12" i="4"/>
  <c r="K12" i="4"/>
  <c r="L12" i="4"/>
  <c r="M12" i="4"/>
  <c r="E13" i="4"/>
  <c r="F13" i="4"/>
  <c r="G13" i="4"/>
  <c r="I13" i="4"/>
  <c r="J13" i="4"/>
  <c r="K13" i="4"/>
  <c r="M13" i="4"/>
  <c r="D14" i="4"/>
  <c r="E14" i="4"/>
  <c r="G14" i="4"/>
  <c r="H14" i="4"/>
  <c r="I14" i="4"/>
  <c r="K14" i="4"/>
  <c r="L14" i="4"/>
  <c r="M14" i="4"/>
  <c r="D15" i="4"/>
  <c r="E15" i="4"/>
  <c r="F15" i="4"/>
  <c r="G15" i="4"/>
  <c r="H15" i="4"/>
  <c r="I15" i="4"/>
  <c r="J15" i="4"/>
  <c r="K15" i="4"/>
  <c r="L15" i="4"/>
  <c r="M15" i="4"/>
  <c r="D16" i="4"/>
  <c r="E16" i="4"/>
  <c r="F16" i="4"/>
  <c r="G16" i="4"/>
  <c r="H16" i="4"/>
  <c r="I16" i="4"/>
  <c r="J16" i="4"/>
  <c r="K16" i="4"/>
  <c r="L16" i="4"/>
  <c r="M16" i="4"/>
  <c r="D17" i="4"/>
  <c r="E17" i="4"/>
  <c r="F17" i="4"/>
  <c r="G17" i="4"/>
  <c r="H17" i="4"/>
  <c r="I17" i="4"/>
  <c r="J17" i="4"/>
  <c r="K17" i="4"/>
  <c r="L17" i="4"/>
  <c r="M17" i="4"/>
  <c r="D18" i="4"/>
  <c r="E18" i="4"/>
  <c r="F18" i="4"/>
  <c r="G18" i="4"/>
  <c r="H18" i="4"/>
  <c r="I18" i="4"/>
  <c r="J18" i="4"/>
  <c r="K18" i="4"/>
  <c r="L18" i="4"/>
  <c r="M18" i="4"/>
  <c r="D19" i="4"/>
  <c r="E19" i="4"/>
  <c r="F19" i="4"/>
  <c r="G19" i="4"/>
  <c r="H19" i="4"/>
  <c r="I19" i="4"/>
  <c r="J19" i="4"/>
  <c r="K19" i="4"/>
  <c r="L19" i="4"/>
  <c r="M19" i="4"/>
  <c r="D20" i="4"/>
  <c r="E20" i="4"/>
  <c r="F20" i="4"/>
  <c r="G20" i="4"/>
  <c r="H20" i="4"/>
  <c r="I20" i="4"/>
  <c r="J20" i="4"/>
  <c r="K20" i="4"/>
  <c r="L20" i="4"/>
  <c r="M20" i="4"/>
  <c r="D21" i="4"/>
  <c r="E21" i="4"/>
  <c r="F21" i="4"/>
  <c r="G21" i="4"/>
  <c r="H21" i="4"/>
  <c r="I21" i="4"/>
  <c r="J21" i="4"/>
  <c r="K21" i="4"/>
  <c r="L21" i="4"/>
  <c r="M21" i="4"/>
  <c r="D22" i="4"/>
  <c r="E22" i="4"/>
  <c r="F22" i="4"/>
  <c r="G22" i="4"/>
  <c r="H22" i="4"/>
  <c r="I22" i="4"/>
  <c r="J22" i="4"/>
  <c r="K22" i="4"/>
  <c r="L22" i="4"/>
  <c r="M22" i="4"/>
  <c r="D23" i="4"/>
  <c r="E23" i="4"/>
  <c r="F23" i="4"/>
  <c r="G23" i="4"/>
  <c r="H23" i="4"/>
  <c r="I23" i="4"/>
  <c r="J23" i="4"/>
  <c r="K23" i="4"/>
  <c r="L23" i="4"/>
  <c r="M23" i="4"/>
  <c r="D24" i="4"/>
  <c r="E24" i="4"/>
  <c r="F24" i="4"/>
  <c r="G24" i="4"/>
  <c r="H24" i="4"/>
  <c r="I24" i="4"/>
  <c r="J24" i="4"/>
  <c r="K24" i="4"/>
  <c r="L24" i="4"/>
  <c r="M24" i="4"/>
  <c r="D25" i="4"/>
  <c r="E25" i="4"/>
  <c r="F25" i="4"/>
  <c r="G25" i="4"/>
  <c r="H25" i="4"/>
  <c r="I25" i="4"/>
  <c r="J25" i="4"/>
  <c r="K25" i="4"/>
  <c r="L25" i="4"/>
  <c r="M25" i="4"/>
  <c r="D26" i="4"/>
  <c r="E26" i="4"/>
  <c r="F26" i="4"/>
  <c r="G26" i="4"/>
  <c r="H26" i="4"/>
  <c r="I26" i="4"/>
  <c r="J26" i="4"/>
  <c r="K26" i="4"/>
  <c r="L26" i="4"/>
  <c r="M26" i="4"/>
  <c r="D27" i="4"/>
  <c r="E27" i="4"/>
  <c r="F27" i="4"/>
  <c r="G27" i="4"/>
  <c r="H27" i="4"/>
  <c r="I27" i="4"/>
  <c r="J27" i="4"/>
  <c r="K27" i="4"/>
  <c r="L27" i="4"/>
  <c r="M27" i="4"/>
  <c r="D28" i="4"/>
  <c r="E28" i="4"/>
  <c r="F28" i="4"/>
  <c r="G28" i="4"/>
  <c r="H28" i="4"/>
  <c r="I28" i="4"/>
  <c r="J28" i="4"/>
  <c r="K28" i="4"/>
  <c r="L28" i="4"/>
  <c r="M28" i="4"/>
  <c r="D29" i="4"/>
  <c r="E29" i="4"/>
  <c r="F29" i="4"/>
  <c r="G29" i="4"/>
  <c r="H29" i="4"/>
  <c r="I29" i="4"/>
  <c r="J29" i="4"/>
  <c r="K29" i="4"/>
  <c r="L29" i="4"/>
  <c r="M29" i="4"/>
  <c r="D30" i="4"/>
  <c r="E30" i="4"/>
  <c r="F30" i="4"/>
  <c r="G30" i="4"/>
  <c r="H30" i="4"/>
  <c r="I30" i="4"/>
  <c r="J30" i="4"/>
  <c r="K30" i="4"/>
  <c r="L30" i="4"/>
  <c r="M30" i="4"/>
  <c r="D31" i="4"/>
  <c r="E31" i="4"/>
  <c r="F31" i="4"/>
  <c r="G31" i="4"/>
  <c r="H31" i="4"/>
  <c r="I31" i="4"/>
  <c r="J31" i="4"/>
  <c r="K31" i="4"/>
  <c r="L31" i="4"/>
  <c r="M31" i="4"/>
  <c r="D32" i="4"/>
  <c r="E32" i="4"/>
  <c r="F32" i="4"/>
  <c r="G32" i="4"/>
  <c r="H32" i="4"/>
  <c r="I32" i="4"/>
  <c r="J32" i="4"/>
  <c r="K32" i="4"/>
  <c r="L32" i="4"/>
  <c r="M32" i="4"/>
  <c r="D33" i="4"/>
  <c r="E33" i="4"/>
  <c r="F33" i="4"/>
  <c r="G33" i="4"/>
  <c r="H33" i="4"/>
  <c r="I33" i="4"/>
  <c r="J33" i="4"/>
  <c r="K33" i="4"/>
  <c r="L33" i="4"/>
  <c r="M33" i="4"/>
  <c r="D34" i="4"/>
  <c r="E34" i="4"/>
  <c r="F34" i="4"/>
  <c r="G34" i="4"/>
  <c r="H34" i="4"/>
  <c r="I34" i="4"/>
  <c r="J34" i="4"/>
  <c r="K34" i="4"/>
  <c r="L34" i="4"/>
  <c r="M34" i="4"/>
  <c r="D35" i="4"/>
  <c r="E35" i="4"/>
  <c r="F35" i="4"/>
  <c r="G35" i="4"/>
  <c r="H35" i="4"/>
  <c r="I35" i="4"/>
  <c r="J35" i="4"/>
  <c r="K35" i="4"/>
  <c r="L35" i="4"/>
  <c r="M35" i="4"/>
  <c r="D36" i="4"/>
  <c r="E36" i="4"/>
  <c r="F36" i="4"/>
  <c r="G36" i="4"/>
  <c r="H36" i="4"/>
  <c r="I36" i="4"/>
  <c r="J36" i="4"/>
  <c r="K36" i="4"/>
  <c r="L36" i="4"/>
  <c r="M36" i="4"/>
  <c r="D37" i="4"/>
  <c r="E37" i="4"/>
  <c r="F37" i="4"/>
  <c r="G37" i="4"/>
  <c r="H37" i="4"/>
  <c r="I37" i="4"/>
  <c r="J37" i="4"/>
  <c r="K37" i="4"/>
  <c r="L37" i="4"/>
  <c r="M37" i="4"/>
  <c r="E8" i="4"/>
  <c r="F8" i="4"/>
  <c r="G8" i="4"/>
  <c r="H8" i="4"/>
  <c r="I8" i="4"/>
  <c r="J8" i="4"/>
  <c r="K8" i="4"/>
  <c r="L8" i="4"/>
  <c r="M8" i="4"/>
  <c r="D8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L3" i="1"/>
  <c r="J3" i="1" a="1"/>
  <c r="J3" i="1" s="1"/>
  <c r="K3" i="1"/>
  <c r="H3" i="1"/>
  <c r="J14" i="4" l="1"/>
  <c r="F14" i="4"/>
  <c r="L13" i="4"/>
  <c r="H13" i="4"/>
  <c r="D13" i="4"/>
  <c r="J12" i="4"/>
  <c r="F12" i="4"/>
  <c r="L11" i="4"/>
  <c r="H11" i="4"/>
  <c r="D11" i="4"/>
  <c r="J10" i="4"/>
  <c r="F10" i="4"/>
  <c r="L9" i="4"/>
  <c r="H9" i="4"/>
  <c r="I3" i="1" l="1" a="1"/>
  <c r="I3" i="1" s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<sst xmlns="http://schemas.openxmlformats.org/spreadsheetml/2006/main" count="1527" uniqueCount="167">
  <si>
    <t>IF()</t>
  </si>
  <si>
    <t>IFFuncionName()</t>
  </si>
  <si>
    <t>Logical Test</t>
  </si>
  <si>
    <t>Value if True</t>
  </si>
  <si>
    <t>Value If False</t>
  </si>
  <si>
    <r>
      <t>Check condition(Outcome-</t>
    </r>
    <r>
      <rPr>
        <b/>
        <sz val="11"/>
        <color rgb="FF0070C0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/</t>
    </r>
    <r>
      <rPr>
        <b/>
        <sz val="11"/>
        <color rgb="FFFF0000"/>
        <rFont val="Aptos Narrow"/>
        <family val="2"/>
        <scheme val="minor"/>
      </rPr>
      <t>F</t>
    </r>
    <r>
      <rPr>
        <b/>
        <sz val="11"/>
        <color theme="1"/>
        <rFont val="Aptos Narrow"/>
        <family val="2"/>
        <scheme val="minor"/>
      </rPr>
      <t>)</t>
    </r>
  </si>
  <si>
    <r>
      <rPr>
        <b/>
        <sz val="11"/>
        <color rgb="FF0070C0"/>
        <rFont val="Aptos Narrow"/>
        <family val="2"/>
        <scheme val="minor"/>
      </rPr>
      <t>Execute Statements From 2nd Para</t>
    </r>
    <r>
      <rPr>
        <b/>
        <sz val="11"/>
        <color theme="1"/>
        <rFont val="Aptos Narrow"/>
        <family val="2"/>
        <scheme val="minor"/>
      </rPr>
      <t xml:space="preserve"> and </t>
    </r>
    <r>
      <rPr>
        <b/>
        <sz val="11"/>
        <color rgb="FFFF0000"/>
        <rFont val="Aptos Narrow"/>
        <family val="2"/>
        <scheme val="minor"/>
      </rPr>
      <t>ignore 3rd Para</t>
    </r>
  </si>
  <si>
    <r>
      <rPr>
        <b/>
        <sz val="11"/>
        <color rgb="FFFF0000"/>
        <rFont val="Aptos Narrow"/>
        <family val="2"/>
        <scheme val="minor"/>
      </rPr>
      <t>Execute Statements From 3rd Para</t>
    </r>
    <r>
      <rPr>
        <b/>
        <sz val="11"/>
        <color theme="1"/>
        <rFont val="Aptos Narrow"/>
        <family val="2"/>
        <scheme val="minor"/>
      </rPr>
      <t xml:space="preserve"> and </t>
    </r>
    <r>
      <rPr>
        <b/>
        <sz val="11"/>
        <color rgb="FF0070C0"/>
        <rFont val="Aptos Narrow"/>
        <family val="2"/>
        <scheme val="minor"/>
      </rPr>
      <t>ignore 2nd Para</t>
    </r>
  </si>
  <si>
    <t>R</t>
  </si>
  <si>
    <t>Simple IF</t>
  </si>
  <si>
    <t>Nested IF</t>
  </si>
  <si>
    <t>O365/2021</t>
  </si>
  <si>
    <t>Nested IFS</t>
  </si>
  <si>
    <t>B</t>
  </si>
  <si>
    <t>W</t>
  </si>
  <si>
    <t>G</t>
  </si>
  <si>
    <t>IFERROR</t>
  </si>
  <si>
    <t>Header 1</t>
  </si>
  <si>
    <t>Header 2</t>
  </si>
  <si>
    <t>Header 3</t>
  </si>
  <si>
    <t>Header 4</t>
  </si>
  <si>
    <t>VLOOKUP</t>
  </si>
  <si>
    <t>HLOOKUP</t>
  </si>
  <si>
    <t>Searching of Lookup value is possiblee only in Left most Column of Table Array(Selected Range) In Vertical Order</t>
  </si>
  <si>
    <t>Searching of Lookup value is possible only inTop most Row of Table Array(Selected Range) In Horizaontal Order</t>
  </si>
  <si>
    <t>VLOOKUP(Top to Bottom and Left to Right)</t>
  </si>
  <si>
    <t>HLOOKUP(Left to Right and Top to Bottom)</t>
  </si>
  <si>
    <t>Lookup Value</t>
  </si>
  <si>
    <t>Searching for What?</t>
  </si>
  <si>
    <t>Table Array</t>
  </si>
  <si>
    <t>Range in Vertical Order</t>
  </si>
  <si>
    <t>Column Index Number</t>
  </si>
  <si>
    <t>Fetching of Record will go for Horizontal Order for Lookup Value Corresponding Row from Givrn Column Index Number</t>
  </si>
  <si>
    <t>Fetching of Record will go for Vertical Order for Lookup Value Corresponding Column for given row number</t>
  </si>
  <si>
    <t xml:space="preserve">Number value </t>
  </si>
  <si>
    <t>Lookup Range</t>
  </si>
  <si>
    <t>Clossest or Exact(True/False)</t>
  </si>
  <si>
    <t>Range in Horizontal Order</t>
  </si>
  <si>
    <t>Row Index Number</t>
  </si>
  <si>
    <t>Red</t>
  </si>
  <si>
    <t>Green</t>
  </si>
  <si>
    <t>Bl</t>
  </si>
  <si>
    <t>Black</t>
  </si>
  <si>
    <t>Blue</t>
  </si>
  <si>
    <t>Y</t>
  </si>
  <si>
    <t>Yellow</t>
  </si>
  <si>
    <t>White</t>
  </si>
  <si>
    <t>H</t>
  </si>
  <si>
    <t>Emp_Code</t>
  </si>
  <si>
    <t>Name</t>
  </si>
  <si>
    <t>Department</t>
  </si>
  <si>
    <t>Date Hired</t>
  </si>
  <si>
    <t>Location</t>
  </si>
  <si>
    <t>Country</t>
  </si>
  <si>
    <t>Gender</t>
  </si>
  <si>
    <t>Joining Year</t>
  </si>
  <si>
    <t>Office Type</t>
  </si>
  <si>
    <t>Monthly Sal</t>
  </si>
  <si>
    <t>Annual Sal</t>
  </si>
  <si>
    <t>A001</t>
  </si>
  <si>
    <t>Rob Verhoff</t>
  </si>
  <si>
    <t>Sales</t>
  </si>
  <si>
    <t>Victoria</t>
  </si>
  <si>
    <t>Australia</t>
  </si>
  <si>
    <t>Female</t>
  </si>
  <si>
    <t>Nodal Branch</t>
  </si>
  <si>
    <t>A002</t>
  </si>
  <si>
    <t>Shadow Elizabeth</t>
  </si>
  <si>
    <t>Operation</t>
  </si>
  <si>
    <t>Tasmania</t>
  </si>
  <si>
    <t>A003</t>
  </si>
  <si>
    <t>Ian Jenkins</t>
  </si>
  <si>
    <t>Finance</t>
  </si>
  <si>
    <t>Oregon</t>
  </si>
  <si>
    <t>United States</t>
  </si>
  <si>
    <t>A004</t>
  </si>
  <si>
    <t>Shila Rani</t>
  </si>
  <si>
    <t>Kolkata</t>
  </si>
  <si>
    <t>India</t>
  </si>
  <si>
    <t>Head Office</t>
  </si>
  <si>
    <t>A005</t>
  </si>
  <si>
    <t>Ruben Torres</t>
  </si>
  <si>
    <t>Management</t>
  </si>
  <si>
    <t>Zonal</t>
  </si>
  <si>
    <t>A006</t>
  </si>
  <si>
    <t>Marco Mehta</t>
  </si>
  <si>
    <t>IT</t>
  </si>
  <si>
    <t>A007</t>
  </si>
  <si>
    <t>Mohit Dhinghra</t>
  </si>
  <si>
    <t>Delhi</t>
  </si>
  <si>
    <t>Male</t>
  </si>
  <si>
    <t>A008</t>
  </si>
  <si>
    <t>Tom Brown</t>
  </si>
  <si>
    <t>Production</t>
  </si>
  <si>
    <t>California</t>
  </si>
  <si>
    <t>A009</t>
  </si>
  <si>
    <t>Janet Alvarez</t>
  </si>
  <si>
    <t>New South Wales</t>
  </si>
  <si>
    <t>A010</t>
  </si>
  <si>
    <t>Lauren Walker</t>
  </si>
  <si>
    <t>Washington</t>
  </si>
  <si>
    <t>A011</t>
  </si>
  <si>
    <t>Gurmeet Singh</t>
  </si>
  <si>
    <t>Marketing</t>
  </si>
  <si>
    <t>A012</t>
  </si>
  <si>
    <t>Vinod Adwani</t>
  </si>
  <si>
    <t>A013</t>
  </si>
  <si>
    <t>Jon Yang</t>
  </si>
  <si>
    <t>Queensland</t>
  </si>
  <si>
    <t>A014</t>
  </si>
  <si>
    <t>Sydney Bennett</t>
  </si>
  <si>
    <t>A015</t>
  </si>
  <si>
    <t>Julio Ruiz</t>
  </si>
  <si>
    <t>A016</t>
  </si>
  <si>
    <t>Rajesh Kumar</t>
  </si>
  <si>
    <t>A017</t>
  </si>
  <si>
    <t>Md. Naveed Ahmed</t>
  </si>
  <si>
    <t>A018</t>
  </si>
  <si>
    <t>Krishna Dev</t>
  </si>
  <si>
    <t>A019</t>
  </si>
  <si>
    <t>Km. Ranjita</t>
  </si>
  <si>
    <t>Mumbai</t>
  </si>
  <si>
    <t>A020</t>
  </si>
  <si>
    <t>Ravinder Pawar</t>
  </si>
  <si>
    <t>A021</t>
  </si>
  <si>
    <t>Mohan Singh</t>
  </si>
  <si>
    <t>A022</t>
  </si>
  <si>
    <t>Chloe Young</t>
  </si>
  <si>
    <t>A023</t>
  </si>
  <si>
    <t>Kishore Kumar Lalit</t>
  </si>
  <si>
    <t>A024</t>
  </si>
  <si>
    <t>Jacquelyn Suarez</t>
  </si>
  <si>
    <t>A025</t>
  </si>
  <si>
    <t>Rajan Kishore</t>
  </si>
  <si>
    <t>A026</t>
  </si>
  <si>
    <t>Elizabeth Johnson</t>
  </si>
  <si>
    <t>A027</t>
  </si>
  <si>
    <t>Smith Jane</t>
  </si>
  <si>
    <t>British Columbia</t>
  </si>
  <si>
    <t>Canada</t>
  </si>
  <si>
    <t>A028</t>
  </si>
  <si>
    <t>Shannon Carlson</t>
  </si>
  <si>
    <t>A029</t>
  </si>
  <si>
    <t>Christy Zhu</t>
  </si>
  <si>
    <t>A030</t>
  </si>
  <si>
    <t>Eugene Huang</t>
  </si>
  <si>
    <t>A031</t>
  </si>
  <si>
    <t>Rajiv Kalra</t>
  </si>
  <si>
    <t>A032</t>
  </si>
  <si>
    <t>Sharvana Jain</t>
  </si>
  <si>
    <t>A033</t>
  </si>
  <si>
    <t>Curtis Lu</t>
  </si>
  <si>
    <t>A034</t>
  </si>
  <si>
    <t>Rajkumar Verma</t>
  </si>
  <si>
    <t>A035</t>
  </si>
  <si>
    <t>Rajkishor Gupta</t>
  </si>
  <si>
    <t>A036</t>
  </si>
  <si>
    <t>Chinmay Singh</t>
  </si>
  <si>
    <t>A037</t>
  </si>
  <si>
    <t>Potter Betty</t>
  </si>
  <si>
    <t>A038</t>
  </si>
  <si>
    <t>Sonu Baweja</t>
  </si>
  <si>
    <t>A039</t>
  </si>
  <si>
    <t>Doe John</t>
  </si>
  <si>
    <t>A040</t>
  </si>
  <si>
    <t>Vibhore Sharma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</si>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</sst>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8" fillId="5" borderId="5" xfId="1" applyFont="1" applyFill="1" applyBorder="1" applyAlignment="1">
      <alignment horizontal="center" vertical="center"/>
    </xf>
    <xf numFmtId="14" fontId="8" fillId="5" borderId="5" xfId="1" applyNumberFormat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9" fillId="6" borderId="5" xfId="0" applyFont="1" applyFill="1" applyBorder="1"/>
    <xf numFmtId="0" fontId="10" fillId="6" borderId="5" xfId="1" applyFont="1" applyFill="1" applyBorder="1"/>
    <xf numFmtId="14" fontId="10" fillId="6" borderId="5" xfId="1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44" fontId="10" fillId="6" borderId="5" xfId="1" applyNumberFormat="1" applyFont="1" applyFill="1" applyBorder="1" applyAlignment="1">
      <alignment horizontal="center"/>
    </xf>
    <xf numFmtId="44" fontId="10" fillId="6" borderId="6" xfId="1" applyNumberFormat="1" applyFont="1" applyFill="1" applyBorder="1" applyAlignment="1">
      <alignment horizontal="center"/>
    </xf>
    <xf numFmtId="0" fontId="10" fillId="0" borderId="5" xfId="1" applyFont="1" applyBorder="1"/>
    <xf numFmtId="14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4" fontId="10" fillId="0" borderId="5" xfId="1" applyNumberFormat="1" applyFont="1" applyBorder="1" applyAlignment="1">
      <alignment horizontal="center"/>
    </xf>
    <xf numFmtId="44" fontId="10" fillId="0" borderId="6" xfId="1" applyNumberFormat="1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10" fillId="0" borderId="2" xfId="1" applyFont="1" applyBorder="1"/>
    <xf numFmtId="14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44" fontId="10" fillId="0" borderId="2" xfId="1" applyNumberFormat="1" applyFont="1" applyBorder="1" applyAlignment="1">
      <alignment horizontal="center"/>
    </xf>
    <xf numFmtId="44" fontId="10" fillId="0" borderId="1" xfId="1" applyNumberFormat="1" applyFont="1" applyBorder="1" applyAlignment="1">
      <alignment horizontal="center"/>
    </xf>
    <xf numFmtId="8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 2" xfId="1" xr:uid="{F8A38D2C-C5CD-4E60-8241-16A9EEFE914D}"/>
  </cellStyles>
  <dxfs count="5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28575</xdr:rowOff>
    </xdr:from>
    <xdr:to>
      <xdr:col>1</xdr:col>
      <xdr:colOff>552450</xdr:colOff>
      <xdr:row>18</xdr:row>
      <xdr:rowOff>142875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7EBA24F-D0C4-5558-131F-65CE60F79A8C}"/>
            </a:ext>
          </a:extLst>
        </xdr:cNvPr>
        <xdr:cNvSpPr/>
      </xdr:nvSpPr>
      <xdr:spPr>
        <a:xfrm>
          <a:off x="819150" y="409575"/>
          <a:ext cx="342900" cy="3162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590550</xdr:colOff>
      <xdr:row>0</xdr:row>
      <xdr:rowOff>85725</xdr:rowOff>
    </xdr:from>
    <xdr:to>
      <xdr:col>19</xdr:col>
      <xdr:colOff>600075</xdr:colOff>
      <xdr:row>1</xdr:row>
      <xdr:rowOff>152403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966C01B-3634-0311-432B-5C00330E56D1}"/>
            </a:ext>
          </a:extLst>
        </xdr:cNvPr>
        <xdr:cNvSpPr/>
      </xdr:nvSpPr>
      <xdr:spPr>
        <a:xfrm rot="16200000" flipH="1">
          <a:off x="8696324" y="-3143249"/>
          <a:ext cx="257178" cy="67151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C788-C70F-4E51-9E50-F76AD04D3CAB}">
  <dimension ref="C1:S12"/>
  <sheetViews>
    <sheetView topLeftCell="H1" zoomScale="145" zoomScaleNormal="145" workbookViewId="0">
      <selection activeCell="L7" sqref="L7"/>
    </sheetView>
  </sheetViews>
  <sheetFormatPr defaultRowHeight="15" x14ac:dyDescent="0.25"/>
  <cols>
    <col min="3" max="3" width="15.5703125" bestFit="1" customWidth="1"/>
    <col min="8" max="8" width="11.7109375" bestFit="1" customWidth="1"/>
    <col min="9" max="9" width="22.5703125" bestFit="1" customWidth="1"/>
    <col min="10" max="12" width="11.7109375" bestFit="1" customWidth="1"/>
  </cols>
  <sheetData>
    <row r="1" spans="3:19" x14ac:dyDescent="0.25">
      <c r="C1" t="s">
        <v>0</v>
      </c>
      <c r="I1" t="s">
        <v>11</v>
      </c>
    </row>
    <row r="2" spans="3:19" x14ac:dyDescent="0.25">
      <c r="C2" t="s">
        <v>1</v>
      </c>
      <c r="G2" s="9" t="s">
        <v>9</v>
      </c>
      <c r="H2" s="9" t="s">
        <v>10</v>
      </c>
      <c r="I2" s="9" t="s">
        <v>12</v>
      </c>
      <c r="J2" s="9" t="s">
        <v>16</v>
      </c>
      <c r="K2" s="9" t="s">
        <v>21</v>
      </c>
      <c r="L2" s="9" t="s">
        <v>22</v>
      </c>
      <c r="N2" s="15" t="s">
        <v>8</v>
      </c>
      <c r="O2" s="15" t="s">
        <v>39</v>
      </c>
    </row>
    <row r="3" spans="3:19" x14ac:dyDescent="0.25">
      <c r="F3" s="10" t="s">
        <v>47</v>
      </c>
      <c r="G3" s="1" t="str">
        <f>IF(F3="r","Red","Black")</f>
        <v>Black</v>
      </c>
      <c r="H3" s="1" t="str">
        <f>IF(F3="r","Red",IF(F3="bl","Black",IF(F3="Y","Yellow",IF(F3="B","Blue",IF(F3="w","White",IF(F3="G","Green","Wrong Input"))))))</f>
        <v>Wrong Input</v>
      </c>
      <c r="I3" s="1" t="str" cm="1">
        <f t="array" ref="I3">IFERROR(_xlfn.IFS(F3="r","Red",F3="bl","Black",F3="Y","Yellow",F3="B","Blue",F3="w","White",F3="G","Green",F3="h","Wrong Input"),"Please select something")</f>
        <v>Wrong Input</v>
      </c>
      <c r="J3" s="1" t="str" cm="1">
        <f t="array" ref="J3">IF(ISERROR(_xlfn.IFS(F3="r","Red",F3="bl","Black",F3="Y","Yellow",F3="B","Blue",F3="w","White",F3="G","Green",F3="h","Wrong Input")),"Wrong Input",_xlfn.IFS(F3="r","Red",F3="bl","Black",F3="Y","Yellow",F3="B","Blue",F3="w","White",F3="G","Green",F3="h","Wrong Input"))</f>
        <v>Wrong Input</v>
      </c>
      <c r="K3" t="str">
        <f>IFERROR(VLOOKUP(F3,N2:O7,2,FALSE),"Wrong Input")</f>
        <v>Wrong Input</v>
      </c>
      <c r="L3" t="str">
        <f>IFERROR(HLOOKUP(F3,$N$11:$S$12,2,FALSE),"Wrong Input")</f>
        <v>Wrong Input</v>
      </c>
      <c r="N3" s="17" t="s">
        <v>15</v>
      </c>
      <c r="O3" s="16" t="s">
        <v>40</v>
      </c>
    </row>
    <row r="4" spans="3:19" x14ac:dyDescent="0.25">
      <c r="N4" s="17" t="s">
        <v>41</v>
      </c>
      <c r="O4" s="16" t="s">
        <v>42</v>
      </c>
    </row>
    <row r="5" spans="3:19" x14ac:dyDescent="0.25">
      <c r="N5" s="17" t="s">
        <v>13</v>
      </c>
      <c r="O5" s="16" t="s">
        <v>43</v>
      </c>
    </row>
    <row r="6" spans="3:19" x14ac:dyDescent="0.25">
      <c r="N6" s="17" t="s">
        <v>44</v>
      </c>
      <c r="O6" s="16" t="s">
        <v>45</v>
      </c>
    </row>
    <row r="7" spans="3:19" x14ac:dyDescent="0.25">
      <c r="C7" s="2" t="s">
        <v>2</v>
      </c>
      <c r="D7" s="4" t="s">
        <v>5</v>
      </c>
      <c r="E7" s="5"/>
      <c r="F7" s="5"/>
      <c r="G7" s="5"/>
      <c r="H7" s="5"/>
      <c r="I7" s="6"/>
      <c r="N7" s="17" t="s">
        <v>14</v>
      </c>
      <c r="O7" s="16" t="s">
        <v>46</v>
      </c>
    </row>
    <row r="8" spans="3:19" x14ac:dyDescent="0.25">
      <c r="C8" s="8" t="s">
        <v>3</v>
      </c>
      <c r="D8" s="4" t="s">
        <v>6</v>
      </c>
      <c r="E8" s="5"/>
      <c r="F8" s="5"/>
      <c r="G8" s="5"/>
      <c r="H8" s="5"/>
      <c r="I8" s="6"/>
    </row>
    <row r="9" spans="3:19" x14ac:dyDescent="0.25">
      <c r="C9" s="7" t="s">
        <v>4</v>
      </c>
      <c r="D9" s="4" t="s">
        <v>7</v>
      </c>
      <c r="E9" s="5"/>
      <c r="F9" s="5"/>
      <c r="G9" s="5"/>
      <c r="H9" s="5"/>
      <c r="I9" s="6"/>
    </row>
    <row r="11" spans="3:19" x14ac:dyDescent="0.25">
      <c r="N11" s="15" t="s">
        <v>8</v>
      </c>
      <c r="O11" s="17" t="s">
        <v>15</v>
      </c>
      <c r="P11" s="17" t="s">
        <v>41</v>
      </c>
      <c r="Q11" s="17" t="s">
        <v>13</v>
      </c>
      <c r="R11" s="17" t="s">
        <v>44</v>
      </c>
      <c r="S11" s="17" t="s">
        <v>14</v>
      </c>
    </row>
    <row r="12" spans="3:19" x14ac:dyDescent="0.25">
      <c r="N12" s="15" t="s">
        <v>39</v>
      </c>
      <c r="O12" s="16" t="s">
        <v>40</v>
      </c>
      <c r="P12" s="16" t="s">
        <v>42</v>
      </c>
      <c r="Q12" s="16" t="s">
        <v>43</v>
      </c>
      <c r="R12" s="16" t="s">
        <v>45</v>
      </c>
      <c r="S12" s="16" t="s">
        <v>46</v>
      </c>
    </row>
  </sheetData>
  <mergeCells count="3">
    <mergeCell ref="D7:I7"/>
    <mergeCell ref="D8:I8"/>
    <mergeCell ref="D9:I9"/>
  </mergeCells>
  <dataValidations disablePrompts="1" count="1">
    <dataValidation type="list" allowBlank="1" showInputMessage="1" showErrorMessage="1" sqref="F3" xr:uid="{69D32AAE-F05B-479B-A697-1311A1840FAA}">
      <formula1>"R,B,BL,Y,G,W,H"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2879-8D2F-45EF-B71A-572594E75499}">
  <dimension ref="C2:T23"/>
  <sheetViews>
    <sheetView workbookViewId="0">
      <selection activeCell="S14" sqref="S14"/>
    </sheetView>
  </sheetViews>
  <sheetFormatPr defaultRowHeight="15" x14ac:dyDescent="0.25"/>
  <cols>
    <col min="7" max="7" width="20.85546875" bestFit="1" customWidth="1"/>
    <col min="19" max="19" width="20.85546875" bestFit="1" customWidth="1"/>
    <col min="20" max="20" width="27" bestFit="1" customWidth="1"/>
  </cols>
  <sheetData>
    <row r="2" spans="3:20" ht="18.75" x14ac:dyDescent="0.3">
      <c r="C2" s="14">
        <v>1</v>
      </c>
      <c r="D2" s="14">
        <v>2</v>
      </c>
      <c r="E2" s="14">
        <v>3</v>
      </c>
    </row>
    <row r="3" spans="3:20" ht="18.75" x14ac:dyDescent="0.3">
      <c r="C3" s="11" t="s">
        <v>17</v>
      </c>
      <c r="D3" s="11" t="s">
        <v>18</v>
      </c>
      <c r="E3" s="11" t="s">
        <v>19</v>
      </c>
      <c r="I3" s="14">
        <v>1</v>
      </c>
      <c r="J3" s="11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3:20" ht="18.75" x14ac:dyDescent="0.3">
      <c r="C4" s="1"/>
      <c r="D4" s="1"/>
      <c r="E4" s="1"/>
      <c r="I4" s="14">
        <v>2</v>
      </c>
      <c r="J4" s="11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ht="18.75" x14ac:dyDescent="0.3">
      <c r="C5" s="1"/>
      <c r="D5" s="1"/>
      <c r="E5" s="1"/>
      <c r="I5" s="14">
        <v>3</v>
      </c>
      <c r="J5" s="1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3:20" ht="18.75" x14ac:dyDescent="0.3">
      <c r="C6" s="1"/>
      <c r="D6" s="1"/>
      <c r="E6" s="1"/>
      <c r="I6" s="14">
        <v>4</v>
      </c>
      <c r="J6" s="11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3:20" x14ac:dyDescent="0.25">
      <c r="C7" s="1"/>
      <c r="D7" s="1"/>
      <c r="E7" s="1"/>
      <c r="J7" s="12" t="s">
        <v>26</v>
      </c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3:20" x14ac:dyDescent="0.25">
      <c r="C8" s="1"/>
      <c r="D8" s="1"/>
      <c r="E8" s="1"/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3:20" x14ac:dyDescent="0.25">
      <c r="C9" s="1"/>
      <c r="D9" s="1"/>
      <c r="E9" s="1"/>
      <c r="J9" s="13" t="s">
        <v>33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3:20" x14ac:dyDescent="0.25">
      <c r="C10" s="1"/>
      <c r="D10" s="1"/>
      <c r="E10" s="1"/>
    </row>
    <row r="11" spans="3:20" x14ac:dyDescent="0.25">
      <c r="C11" s="1"/>
      <c r="D11" s="1"/>
      <c r="E11" s="1"/>
      <c r="S11" t="s">
        <v>27</v>
      </c>
      <c r="T11" t="s">
        <v>28</v>
      </c>
    </row>
    <row r="12" spans="3:20" x14ac:dyDescent="0.25">
      <c r="C12" s="1"/>
      <c r="D12" s="1"/>
      <c r="E12" s="1"/>
      <c r="S12" t="s">
        <v>29</v>
      </c>
      <c r="T12" t="s">
        <v>37</v>
      </c>
    </row>
    <row r="13" spans="3:20" x14ac:dyDescent="0.25">
      <c r="C13" s="1"/>
      <c r="D13" s="1"/>
      <c r="E13" s="1"/>
      <c r="S13" t="s">
        <v>38</v>
      </c>
      <c r="T13" t="s">
        <v>34</v>
      </c>
    </row>
    <row r="14" spans="3:20" x14ac:dyDescent="0.25">
      <c r="C14" s="1"/>
      <c r="D14" s="1"/>
      <c r="E14" s="1"/>
      <c r="F14" s="12" t="s">
        <v>25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S14" t="s">
        <v>35</v>
      </c>
      <c r="T14" t="s">
        <v>36</v>
      </c>
    </row>
    <row r="15" spans="3:20" x14ac:dyDescent="0.25">
      <c r="C15" s="1"/>
      <c r="D15" s="1"/>
      <c r="E15" s="1"/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3:20" x14ac:dyDescent="0.25">
      <c r="C16" s="1"/>
      <c r="D16" s="1"/>
      <c r="E16" s="1"/>
      <c r="F16" s="13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3:8" x14ac:dyDescent="0.25">
      <c r="C17" s="1"/>
      <c r="D17" s="1"/>
      <c r="E17" s="1"/>
    </row>
    <row r="18" spans="3:8" x14ac:dyDescent="0.25">
      <c r="C18" s="1"/>
      <c r="D18" s="1"/>
      <c r="E18" s="1"/>
    </row>
    <row r="19" spans="3:8" x14ac:dyDescent="0.25">
      <c r="C19" s="1"/>
      <c r="D19" s="1"/>
      <c r="E19" s="1"/>
    </row>
    <row r="20" spans="3:8" x14ac:dyDescent="0.25">
      <c r="G20" t="s">
        <v>27</v>
      </c>
      <c r="H20" t="s">
        <v>28</v>
      </c>
    </row>
    <row r="21" spans="3:8" x14ac:dyDescent="0.25">
      <c r="G21" t="s">
        <v>29</v>
      </c>
      <c r="H21" t="s">
        <v>30</v>
      </c>
    </row>
    <row r="22" spans="3:8" x14ac:dyDescent="0.25">
      <c r="G22" t="s">
        <v>31</v>
      </c>
      <c r="H22" t="s">
        <v>34</v>
      </c>
    </row>
    <row r="23" spans="3:8" x14ac:dyDescent="0.25">
      <c r="G23" t="s">
        <v>35</v>
      </c>
      <c r="H23" t="s">
        <v>36</v>
      </c>
    </row>
  </sheetData>
  <mergeCells count="6">
    <mergeCell ref="F14:P14"/>
    <mergeCell ref="J7:T7"/>
    <mergeCell ref="F15:P15"/>
    <mergeCell ref="F16:P16"/>
    <mergeCell ref="J8:T8"/>
    <mergeCell ref="J9:T9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E50-B9DC-4BF1-89C3-37803657F3F1}">
  <dimension ref="D3:O123"/>
  <sheetViews>
    <sheetView zoomScale="205" zoomScaleNormal="205" workbookViewId="0">
      <selection activeCell="E3" sqref="E3"/>
    </sheetView>
  </sheetViews>
  <sheetFormatPr defaultRowHeight="15" x14ac:dyDescent="0.25"/>
  <cols>
    <col min="4" max="4" width="20.85546875" customWidth="1"/>
    <col min="5" max="5" width="10.85546875" bestFit="1" customWidth="1"/>
    <col min="6" max="6" width="19.140625" bestFit="1" customWidth="1"/>
    <col min="7" max="7" width="13.28515625" bestFit="1" customWidth="1"/>
    <col min="8" max="8" width="11.5703125" bestFit="1" customWidth="1"/>
    <col min="9" max="9" width="17.28515625" bestFit="1" customWidth="1"/>
    <col min="10" max="10" width="13.5703125" bestFit="1" customWidth="1"/>
    <col min="11" max="11" width="8" bestFit="1" customWidth="1"/>
    <col min="12" max="12" width="11.85546875" bestFit="1" customWidth="1"/>
    <col min="13" max="13" width="13.5703125" bestFit="1" customWidth="1"/>
    <col min="14" max="14" width="12.5703125" bestFit="1" customWidth="1"/>
    <col min="15" max="15" width="15.5703125" bestFit="1" customWidth="1"/>
  </cols>
  <sheetData>
    <row r="3" spans="4:15" ht="15.75" x14ac:dyDescent="0.25">
      <c r="D3" t="s">
        <v>166</v>
      </c>
      <c r="E3" s="18" t="s">
        <v>48</v>
      </c>
      <c r="F3" s="18" t="s">
        <v>49</v>
      </c>
      <c r="G3" s="18" t="s">
        <v>50</v>
      </c>
      <c r="H3" s="19" t="s">
        <v>51</v>
      </c>
      <c r="I3" s="18" t="s">
        <v>52</v>
      </c>
      <c r="J3" s="18" t="s">
        <v>53</v>
      </c>
      <c r="K3" s="18" t="s">
        <v>54</v>
      </c>
      <c r="L3" s="18" t="s">
        <v>55</v>
      </c>
      <c r="M3" s="18" t="s">
        <v>56</v>
      </c>
      <c r="N3" s="18" t="s">
        <v>57</v>
      </c>
      <c r="O3" s="20" t="s">
        <v>58</v>
      </c>
    </row>
    <row r="4" spans="4:15" ht="15.75" x14ac:dyDescent="0.25">
      <c r="D4" t="str">
        <f>COUNTIF($E$4:E4,E4)&amp;E4</f>
        <v>1A001</v>
      </c>
      <c r="E4" s="21" t="s">
        <v>59</v>
      </c>
      <c r="F4" s="21" t="s">
        <v>60</v>
      </c>
      <c r="G4" s="22" t="s">
        <v>61</v>
      </c>
      <c r="H4" s="23">
        <v>36718</v>
      </c>
      <c r="I4" s="22" t="s">
        <v>62</v>
      </c>
      <c r="J4" s="22" t="s">
        <v>63</v>
      </c>
      <c r="K4" s="22" t="s">
        <v>64</v>
      </c>
      <c r="L4" s="24">
        <v>2000</v>
      </c>
      <c r="M4" s="22" t="s">
        <v>65</v>
      </c>
      <c r="N4" s="25">
        <v>33324</v>
      </c>
      <c r="O4" s="26">
        <v>399888</v>
      </c>
    </row>
    <row r="5" spans="4:15" ht="15.75" x14ac:dyDescent="0.25">
      <c r="D5" t="str">
        <f>COUNTIF($E$4:E5,E5)&amp;E5</f>
        <v>1A002</v>
      </c>
      <c r="E5" s="21" t="s">
        <v>66</v>
      </c>
      <c r="F5" s="27" t="s">
        <v>67</v>
      </c>
      <c r="G5" s="27" t="s">
        <v>68</v>
      </c>
      <c r="H5" s="28">
        <v>36861</v>
      </c>
      <c r="I5" s="27" t="s">
        <v>69</v>
      </c>
      <c r="J5" s="27" t="s">
        <v>63</v>
      </c>
      <c r="K5" s="27" t="s">
        <v>64</v>
      </c>
      <c r="L5" s="29">
        <v>2000</v>
      </c>
      <c r="M5" s="27" t="s">
        <v>65</v>
      </c>
      <c r="N5" s="30">
        <v>23694</v>
      </c>
      <c r="O5" s="31">
        <v>284328</v>
      </c>
    </row>
    <row r="6" spans="4:15" ht="15.75" x14ac:dyDescent="0.25">
      <c r="D6" t="str">
        <f>COUNTIF($E$4:E6,E6)&amp;E6</f>
        <v>1A003</v>
      </c>
      <c r="E6" s="21" t="s">
        <v>70</v>
      </c>
      <c r="F6" s="21" t="s">
        <v>71</v>
      </c>
      <c r="G6" s="22" t="s">
        <v>72</v>
      </c>
      <c r="H6" s="23">
        <v>37003</v>
      </c>
      <c r="I6" s="22" t="s">
        <v>73</v>
      </c>
      <c r="J6" s="22" t="s">
        <v>74</v>
      </c>
      <c r="K6" s="22" t="s">
        <v>64</v>
      </c>
      <c r="L6" s="24">
        <v>2001</v>
      </c>
      <c r="M6" s="22" t="s">
        <v>65</v>
      </c>
      <c r="N6" s="25">
        <v>47546</v>
      </c>
      <c r="O6" s="26">
        <v>570552</v>
      </c>
    </row>
    <row r="7" spans="4:15" ht="15.75" x14ac:dyDescent="0.25">
      <c r="D7" t="str">
        <f>COUNTIF($E$4:E7,E7)&amp;E7</f>
        <v>1A004</v>
      </c>
      <c r="E7" s="21" t="s">
        <v>75</v>
      </c>
      <c r="F7" s="27" t="s">
        <v>76</v>
      </c>
      <c r="G7" s="27" t="s">
        <v>68</v>
      </c>
      <c r="H7" s="28">
        <v>37042</v>
      </c>
      <c r="I7" s="27" t="s">
        <v>77</v>
      </c>
      <c r="J7" s="27" t="s">
        <v>78</v>
      </c>
      <c r="K7" s="27" t="s">
        <v>64</v>
      </c>
      <c r="L7" s="29">
        <v>2001</v>
      </c>
      <c r="M7" s="27" t="s">
        <v>79</v>
      </c>
      <c r="N7" s="30">
        <v>18114</v>
      </c>
      <c r="O7" s="31">
        <v>217368</v>
      </c>
    </row>
    <row r="8" spans="4:15" ht="15.75" x14ac:dyDescent="0.25">
      <c r="D8" t="str">
        <f>COUNTIF($E$4:E8,E8)&amp;E8</f>
        <v>1A005</v>
      </c>
      <c r="E8" s="21" t="s">
        <v>80</v>
      </c>
      <c r="F8" s="21" t="s">
        <v>81</v>
      </c>
      <c r="G8" s="22" t="s">
        <v>82</v>
      </c>
      <c r="H8" s="23">
        <v>37482</v>
      </c>
      <c r="I8" s="22" t="s">
        <v>69</v>
      </c>
      <c r="J8" s="22" t="s">
        <v>63</v>
      </c>
      <c r="K8" s="22" t="s">
        <v>64</v>
      </c>
      <c r="L8" s="24">
        <v>2002</v>
      </c>
      <c r="M8" s="22" t="s">
        <v>83</v>
      </c>
      <c r="N8" s="25">
        <v>57487</v>
      </c>
      <c r="O8" s="26">
        <v>689844</v>
      </c>
    </row>
    <row r="9" spans="4:15" ht="15.75" x14ac:dyDescent="0.25">
      <c r="D9" t="str">
        <f>COUNTIF($E$4:E9,E9)&amp;E9</f>
        <v>1A006</v>
      </c>
      <c r="E9" s="21" t="s">
        <v>84</v>
      </c>
      <c r="F9" s="32" t="s">
        <v>85</v>
      </c>
      <c r="G9" s="27" t="s">
        <v>86</v>
      </c>
      <c r="H9" s="28">
        <v>37663</v>
      </c>
      <c r="I9" s="27" t="s">
        <v>62</v>
      </c>
      <c r="J9" s="27" t="s">
        <v>63</v>
      </c>
      <c r="K9" s="27" t="s">
        <v>64</v>
      </c>
      <c r="L9" s="33">
        <v>2003</v>
      </c>
      <c r="M9" s="27" t="s">
        <v>83</v>
      </c>
      <c r="N9" s="30">
        <v>61355</v>
      </c>
      <c r="O9" s="31">
        <v>736260</v>
      </c>
    </row>
    <row r="10" spans="4:15" ht="15.75" x14ac:dyDescent="0.25">
      <c r="D10" t="str">
        <f>COUNTIF($E$4:E10,E10)&amp;E10</f>
        <v>1A007</v>
      </c>
      <c r="E10" s="21" t="s">
        <v>87</v>
      </c>
      <c r="F10" s="22" t="s">
        <v>88</v>
      </c>
      <c r="G10" s="22" t="s">
        <v>68</v>
      </c>
      <c r="H10" s="23">
        <v>38039</v>
      </c>
      <c r="I10" s="22" t="s">
        <v>89</v>
      </c>
      <c r="J10" s="22" t="s">
        <v>78</v>
      </c>
      <c r="K10" s="22" t="s">
        <v>90</v>
      </c>
      <c r="L10" s="34">
        <v>2004</v>
      </c>
      <c r="M10" s="22" t="s">
        <v>79</v>
      </c>
      <c r="N10" s="25">
        <v>19399</v>
      </c>
      <c r="O10" s="26">
        <v>232788</v>
      </c>
    </row>
    <row r="11" spans="4:15" ht="15.75" x14ac:dyDescent="0.25">
      <c r="D11" t="str">
        <f>COUNTIF($E$4:E11,E11)&amp;E11</f>
        <v>1A008</v>
      </c>
      <c r="E11" s="21" t="s">
        <v>91</v>
      </c>
      <c r="F11" s="27" t="s">
        <v>92</v>
      </c>
      <c r="G11" s="27" t="s">
        <v>93</v>
      </c>
      <c r="H11" s="28">
        <v>38054</v>
      </c>
      <c r="I11" s="27" t="s">
        <v>94</v>
      </c>
      <c r="J11" s="27" t="s">
        <v>74</v>
      </c>
      <c r="K11" s="27" t="s">
        <v>90</v>
      </c>
      <c r="L11" s="29">
        <v>2004</v>
      </c>
      <c r="M11" s="27" t="s">
        <v>65</v>
      </c>
      <c r="N11" s="30">
        <v>19841</v>
      </c>
      <c r="O11" s="31">
        <v>238092</v>
      </c>
    </row>
    <row r="12" spans="4:15" ht="15.75" x14ac:dyDescent="0.25">
      <c r="D12" t="str">
        <f>COUNTIF($E$4:E12,E12)&amp;E12</f>
        <v>1A009</v>
      </c>
      <c r="E12" s="21" t="s">
        <v>95</v>
      </c>
      <c r="F12" s="21" t="s">
        <v>96</v>
      </c>
      <c r="G12" s="22" t="s">
        <v>72</v>
      </c>
      <c r="H12" s="23">
        <v>38096</v>
      </c>
      <c r="I12" s="22" t="s">
        <v>97</v>
      </c>
      <c r="J12" s="22" t="s">
        <v>63</v>
      </c>
      <c r="K12" s="22" t="s">
        <v>64</v>
      </c>
      <c r="L12" s="24">
        <v>2000</v>
      </c>
      <c r="M12" s="22" t="s">
        <v>79</v>
      </c>
      <c r="N12" s="25">
        <v>47778</v>
      </c>
      <c r="O12" s="26">
        <v>573336</v>
      </c>
    </row>
    <row r="13" spans="4:15" ht="15.75" x14ac:dyDescent="0.25">
      <c r="D13" t="str">
        <f>COUNTIF($E$4:E13,E13)&amp;E13</f>
        <v>1A010</v>
      </c>
      <c r="E13" s="21" t="s">
        <v>98</v>
      </c>
      <c r="F13" s="32" t="s">
        <v>99</v>
      </c>
      <c r="G13" s="27" t="s">
        <v>93</v>
      </c>
      <c r="H13" s="28">
        <v>38163</v>
      </c>
      <c r="I13" s="27" t="s">
        <v>100</v>
      </c>
      <c r="J13" s="27" t="s">
        <v>74</v>
      </c>
      <c r="K13" s="27" t="s">
        <v>64</v>
      </c>
      <c r="L13" s="33">
        <v>2000</v>
      </c>
      <c r="M13" s="27" t="s">
        <v>79</v>
      </c>
      <c r="N13" s="30">
        <v>21602</v>
      </c>
      <c r="O13" s="31">
        <v>259224</v>
      </c>
    </row>
    <row r="14" spans="4:15" ht="15.75" x14ac:dyDescent="0.25">
      <c r="D14" t="str">
        <f>COUNTIF($E$4:E14,E14)&amp;E14</f>
        <v>1A011</v>
      </c>
      <c r="E14" s="21" t="s">
        <v>101</v>
      </c>
      <c r="F14" s="22" t="s">
        <v>102</v>
      </c>
      <c r="G14" s="22" t="s">
        <v>103</v>
      </c>
      <c r="H14" s="23">
        <v>38185</v>
      </c>
      <c r="I14" s="22" t="s">
        <v>89</v>
      </c>
      <c r="J14" s="22" t="s">
        <v>78</v>
      </c>
      <c r="K14" s="22" t="s">
        <v>90</v>
      </c>
      <c r="L14" s="34">
        <v>2004</v>
      </c>
      <c r="M14" s="22" t="s">
        <v>65</v>
      </c>
      <c r="N14" s="25">
        <v>54542</v>
      </c>
      <c r="O14" s="26">
        <v>654504</v>
      </c>
    </row>
    <row r="15" spans="4:15" ht="15.75" x14ac:dyDescent="0.25">
      <c r="D15" t="str">
        <f>COUNTIF($E$4:E15,E15)&amp;E15</f>
        <v>1A012</v>
      </c>
      <c r="E15" s="21" t="s">
        <v>104</v>
      </c>
      <c r="F15" s="27" t="s">
        <v>105</v>
      </c>
      <c r="G15" s="27" t="s">
        <v>93</v>
      </c>
      <c r="H15" s="28">
        <v>38291</v>
      </c>
      <c r="I15" s="27" t="s">
        <v>77</v>
      </c>
      <c r="J15" s="27" t="s">
        <v>78</v>
      </c>
      <c r="K15" s="27" t="s">
        <v>90</v>
      </c>
      <c r="L15" s="29">
        <v>2004</v>
      </c>
      <c r="M15" s="27" t="s">
        <v>79</v>
      </c>
      <c r="N15" s="30">
        <v>19549</v>
      </c>
      <c r="O15" s="31">
        <v>234588</v>
      </c>
    </row>
    <row r="16" spans="4:15" ht="15.75" x14ac:dyDescent="0.25">
      <c r="D16" t="str">
        <f>COUNTIF($E$4:E16,E16)&amp;E16</f>
        <v>1A013</v>
      </c>
      <c r="E16" s="21" t="s">
        <v>106</v>
      </c>
      <c r="F16" s="21" t="s">
        <v>107</v>
      </c>
      <c r="G16" s="22" t="s">
        <v>103</v>
      </c>
      <c r="H16" s="23">
        <v>38417</v>
      </c>
      <c r="I16" s="22" t="s">
        <v>108</v>
      </c>
      <c r="J16" s="22" t="s">
        <v>63</v>
      </c>
      <c r="K16" s="22" t="s">
        <v>64</v>
      </c>
      <c r="L16" s="24">
        <v>2005</v>
      </c>
      <c r="M16" s="22" t="s">
        <v>65</v>
      </c>
      <c r="N16" s="25">
        <v>58821</v>
      </c>
      <c r="O16" s="26">
        <v>705852</v>
      </c>
    </row>
    <row r="17" spans="4:15" ht="15.75" x14ac:dyDescent="0.25">
      <c r="D17" t="str">
        <f>COUNTIF($E$4:E17,E17)&amp;E17</f>
        <v>1A014</v>
      </c>
      <c r="E17" s="21" t="s">
        <v>109</v>
      </c>
      <c r="F17" s="32" t="s">
        <v>110</v>
      </c>
      <c r="G17" s="27" t="s">
        <v>61</v>
      </c>
      <c r="H17" s="28">
        <v>38678</v>
      </c>
      <c r="I17" s="27" t="s">
        <v>100</v>
      </c>
      <c r="J17" s="27" t="s">
        <v>74</v>
      </c>
      <c r="K17" s="27" t="s">
        <v>64</v>
      </c>
      <c r="L17" s="33">
        <v>2005</v>
      </c>
      <c r="M17" s="27" t="s">
        <v>79</v>
      </c>
      <c r="N17" s="30">
        <v>56762</v>
      </c>
      <c r="O17" s="31">
        <v>681144</v>
      </c>
    </row>
    <row r="18" spans="4:15" ht="15.75" x14ac:dyDescent="0.25">
      <c r="D18" t="str">
        <f>COUNTIF($E$4:E18,E18)&amp;E18</f>
        <v>1A015</v>
      </c>
      <c r="E18" s="21" t="s">
        <v>111</v>
      </c>
      <c r="F18" s="21" t="s">
        <v>112</v>
      </c>
      <c r="G18" s="22" t="s">
        <v>72</v>
      </c>
      <c r="H18" s="23">
        <v>38866</v>
      </c>
      <c r="I18" s="22" t="s">
        <v>108</v>
      </c>
      <c r="J18" s="22" t="s">
        <v>63</v>
      </c>
      <c r="K18" s="22" t="s">
        <v>64</v>
      </c>
      <c r="L18" s="24">
        <v>2006</v>
      </c>
      <c r="M18" s="22" t="s">
        <v>65</v>
      </c>
      <c r="N18" s="25">
        <v>58575</v>
      </c>
      <c r="O18" s="26">
        <v>702900</v>
      </c>
    </row>
    <row r="19" spans="4:15" ht="15.75" x14ac:dyDescent="0.25">
      <c r="D19" t="str">
        <f>COUNTIF($E$4:E19,E19)&amp;E19</f>
        <v>1A016</v>
      </c>
      <c r="E19" s="21" t="s">
        <v>113</v>
      </c>
      <c r="F19" s="27" t="s">
        <v>114</v>
      </c>
      <c r="G19" s="27" t="s">
        <v>86</v>
      </c>
      <c r="H19" s="28">
        <v>38968</v>
      </c>
      <c r="I19" s="27" t="s">
        <v>89</v>
      </c>
      <c r="J19" s="27" t="s">
        <v>78</v>
      </c>
      <c r="K19" s="27" t="s">
        <v>90</v>
      </c>
      <c r="L19" s="29">
        <v>2006</v>
      </c>
      <c r="M19" s="27" t="s">
        <v>79</v>
      </c>
      <c r="N19" s="30">
        <v>41834</v>
      </c>
      <c r="O19" s="31">
        <v>502008</v>
      </c>
    </row>
    <row r="20" spans="4:15" ht="15.75" x14ac:dyDescent="0.25">
      <c r="D20" t="str">
        <f>COUNTIF($E$4:E20,E20)&amp;E20</f>
        <v>1A017</v>
      </c>
      <c r="E20" s="21" t="s">
        <v>115</v>
      </c>
      <c r="F20" s="22" t="s">
        <v>116</v>
      </c>
      <c r="G20" s="22" t="s">
        <v>93</v>
      </c>
      <c r="H20" s="23">
        <v>39075</v>
      </c>
      <c r="I20" s="22" t="s">
        <v>77</v>
      </c>
      <c r="J20" s="22" t="s">
        <v>78</v>
      </c>
      <c r="K20" s="22" t="s">
        <v>90</v>
      </c>
      <c r="L20" s="34">
        <v>2006</v>
      </c>
      <c r="M20" s="22" t="s">
        <v>83</v>
      </c>
      <c r="N20" s="25">
        <v>21970</v>
      </c>
      <c r="O20" s="26">
        <v>263640</v>
      </c>
    </row>
    <row r="21" spans="4:15" ht="15.75" x14ac:dyDescent="0.25">
      <c r="D21" t="str">
        <f>COUNTIF($E$4:E21,E21)&amp;E21</f>
        <v>1A018</v>
      </c>
      <c r="E21" s="21" t="s">
        <v>117</v>
      </c>
      <c r="F21" s="27" t="s">
        <v>118</v>
      </c>
      <c r="G21" s="27" t="s">
        <v>61</v>
      </c>
      <c r="H21" s="28">
        <v>39122</v>
      </c>
      <c r="I21" s="27" t="s">
        <v>77</v>
      </c>
      <c r="J21" s="27" t="s">
        <v>78</v>
      </c>
      <c r="K21" s="27" t="s">
        <v>90</v>
      </c>
      <c r="L21" s="29">
        <v>2007</v>
      </c>
      <c r="M21" s="27" t="s">
        <v>79</v>
      </c>
      <c r="N21" s="30">
        <v>51939</v>
      </c>
      <c r="O21" s="31">
        <v>623268</v>
      </c>
    </row>
    <row r="22" spans="4:15" ht="15.75" x14ac:dyDescent="0.25">
      <c r="D22" t="str">
        <f>COUNTIF($E$4:E22,E22)&amp;E22</f>
        <v>1A019</v>
      </c>
      <c r="E22" s="21" t="s">
        <v>119</v>
      </c>
      <c r="F22" s="22" t="s">
        <v>120</v>
      </c>
      <c r="G22" s="22" t="s">
        <v>61</v>
      </c>
      <c r="H22" s="23">
        <v>39202</v>
      </c>
      <c r="I22" s="22" t="s">
        <v>121</v>
      </c>
      <c r="J22" s="22" t="s">
        <v>78</v>
      </c>
      <c r="K22" s="22" t="s">
        <v>64</v>
      </c>
      <c r="L22" s="34">
        <v>2007</v>
      </c>
      <c r="M22" s="22" t="s">
        <v>65</v>
      </c>
      <c r="N22" s="25">
        <v>51030</v>
      </c>
      <c r="O22" s="26">
        <v>612360</v>
      </c>
    </row>
    <row r="23" spans="4:15" ht="15.75" x14ac:dyDescent="0.25">
      <c r="D23" t="str">
        <f>COUNTIF($E$4:E23,E23)&amp;E23</f>
        <v>1A020</v>
      </c>
      <c r="E23" s="21" t="s">
        <v>122</v>
      </c>
      <c r="F23" s="27" t="s">
        <v>123</v>
      </c>
      <c r="G23" s="27" t="s">
        <v>93</v>
      </c>
      <c r="H23" s="28">
        <v>39424</v>
      </c>
      <c r="I23" s="27" t="s">
        <v>121</v>
      </c>
      <c r="J23" s="27" t="s">
        <v>78</v>
      </c>
      <c r="K23" s="27" t="s">
        <v>90</v>
      </c>
      <c r="L23" s="29">
        <v>2007</v>
      </c>
      <c r="M23" s="27" t="s">
        <v>79</v>
      </c>
      <c r="N23" s="30">
        <v>19429</v>
      </c>
      <c r="O23" s="31">
        <v>233148</v>
      </c>
    </row>
    <row r="24" spans="4:15" ht="15.75" x14ac:dyDescent="0.25">
      <c r="D24" t="str">
        <f>COUNTIF($E$4:E24,E24)&amp;E24</f>
        <v>1A021</v>
      </c>
      <c r="E24" s="21" t="s">
        <v>124</v>
      </c>
      <c r="F24" s="22" t="s">
        <v>125</v>
      </c>
      <c r="G24" s="22" t="s">
        <v>103</v>
      </c>
      <c r="H24" s="23">
        <v>39450</v>
      </c>
      <c r="I24" s="22" t="s">
        <v>89</v>
      </c>
      <c r="J24" s="22" t="s">
        <v>78</v>
      </c>
      <c r="K24" s="22" t="s">
        <v>90</v>
      </c>
      <c r="L24" s="34">
        <v>2008</v>
      </c>
      <c r="M24" s="22" t="s">
        <v>79</v>
      </c>
      <c r="N24" s="25">
        <v>37815</v>
      </c>
      <c r="O24" s="26">
        <v>453780</v>
      </c>
    </row>
    <row r="25" spans="4:15" ht="15.75" x14ac:dyDescent="0.25">
      <c r="D25" t="str">
        <f>COUNTIF($E$4:E25,E25)&amp;E25</f>
        <v>1A022</v>
      </c>
      <c r="E25" s="21" t="s">
        <v>126</v>
      </c>
      <c r="F25" s="32" t="s">
        <v>127</v>
      </c>
      <c r="G25" s="27" t="s">
        <v>61</v>
      </c>
      <c r="H25" s="28">
        <v>39682</v>
      </c>
      <c r="I25" s="27" t="s">
        <v>94</v>
      </c>
      <c r="J25" s="27" t="s">
        <v>74</v>
      </c>
      <c r="K25" s="27" t="s">
        <v>64</v>
      </c>
      <c r="L25" s="33">
        <v>2008</v>
      </c>
      <c r="M25" s="27" t="s">
        <v>83</v>
      </c>
      <c r="N25" s="30">
        <v>32912</v>
      </c>
      <c r="O25" s="31">
        <v>394944</v>
      </c>
    </row>
    <row r="26" spans="4:15" ht="15.75" x14ac:dyDescent="0.25">
      <c r="D26" t="str">
        <f>COUNTIF($E$4:E26,E26)&amp;E26</f>
        <v>1A023</v>
      </c>
      <c r="E26" s="21" t="s">
        <v>128</v>
      </c>
      <c r="F26" s="22" t="s">
        <v>129</v>
      </c>
      <c r="G26" s="22" t="s">
        <v>82</v>
      </c>
      <c r="H26" s="23">
        <v>39842</v>
      </c>
      <c r="I26" s="22" t="s">
        <v>89</v>
      </c>
      <c r="J26" s="22" t="s">
        <v>78</v>
      </c>
      <c r="K26" s="22" t="s">
        <v>90</v>
      </c>
      <c r="L26" s="34">
        <v>2009</v>
      </c>
      <c r="M26" s="22" t="s">
        <v>83</v>
      </c>
      <c r="N26" s="25">
        <v>74422</v>
      </c>
      <c r="O26" s="26">
        <v>893064</v>
      </c>
    </row>
    <row r="27" spans="4:15" ht="15.75" x14ac:dyDescent="0.25">
      <c r="D27" t="str">
        <f>COUNTIF($E$4:E27,E27)&amp;E27</f>
        <v>1A024</v>
      </c>
      <c r="E27" s="21" t="s">
        <v>130</v>
      </c>
      <c r="F27" s="32" t="s">
        <v>131</v>
      </c>
      <c r="G27" s="27" t="s">
        <v>86</v>
      </c>
      <c r="H27" s="28">
        <v>39848</v>
      </c>
      <c r="I27" s="27" t="s">
        <v>108</v>
      </c>
      <c r="J27" s="27" t="s">
        <v>63</v>
      </c>
      <c r="K27" s="27" t="s">
        <v>64</v>
      </c>
      <c r="L27" s="33">
        <v>2009</v>
      </c>
      <c r="M27" s="27" t="s">
        <v>83</v>
      </c>
      <c r="N27" s="30">
        <v>58694</v>
      </c>
      <c r="O27" s="31">
        <v>704328</v>
      </c>
    </row>
    <row r="28" spans="4:15" ht="15.75" x14ac:dyDescent="0.25">
      <c r="D28" t="str">
        <f>COUNTIF($E$4:E28,E28)&amp;E28</f>
        <v>1A025</v>
      </c>
      <c r="E28" s="21" t="s">
        <v>132</v>
      </c>
      <c r="F28" s="22" t="s">
        <v>133</v>
      </c>
      <c r="G28" s="22" t="s">
        <v>82</v>
      </c>
      <c r="H28" s="23">
        <v>40223</v>
      </c>
      <c r="I28" s="22" t="s">
        <v>121</v>
      </c>
      <c r="J28" s="22" t="s">
        <v>78</v>
      </c>
      <c r="K28" s="22" t="s">
        <v>90</v>
      </c>
      <c r="L28" s="34">
        <v>2010</v>
      </c>
      <c r="M28" s="22" t="s">
        <v>79</v>
      </c>
      <c r="N28" s="25">
        <v>87889</v>
      </c>
      <c r="O28" s="26">
        <v>1054668</v>
      </c>
    </row>
    <row r="29" spans="4:15" ht="15.75" x14ac:dyDescent="0.25">
      <c r="D29" t="str">
        <f>COUNTIF($E$4:E29,E29)&amp;E29</f>
        <v>1A026</v>
      </c>
      <c r="E29" s="21" t="s">
        <v>134</v>
      </c>
      <c r="F29" s="32" t="s">
        <v>135</v>
      </c>
      <c r="G29" s="27" t="s">
        <v>72</v>
      </c>
      <c r="H29" s="28">
        <v>40531</v>
      </c>
      <c r="I29" s="27" t="s">
        <v>97</v>
      </c>
      <c r="J29" s="27" t="s">
        <v>63</v>
      </c>
      <c r="K29" s="27" t="s">
        <v>64</v>
      </c>
      <c r="L29" s="33">
        <v>2010</v>
      </c>
      <c r="M29" s="27" t="s">
        <v>65</v>
      </c>
      <c r="N29" s="30">
        <v>58136</v>
      </c>
      <c r="O29" s="31">
        <v>697632</v>
      </c>
    </row>
    <row r="30" spans="4:15" ht="15.75" x14ac:dyDescent="0.25">
      <c r="D30" t="str">
        <f>COUNTIF($E$4:E30,E30)&amp;E30</f>
        <v>1A027</v>
      </c>
      <c r="E30" s="21" t="s">
        <v>136</v>
      </c>
      <c r="F30" s="22" t="s">
        <v>137</v>
      </c>
      <c r="G30" s="22" t="s">
        <v>93</v>
      </c>
      <c r="H30" s="23">
        <v>40618</v>
      </c>
      <c r="I30" s="22" t="s">
        <v>138</v>
      </c>
      <c r="J30" s="22" t="s">
        <v>139</v>
      </c>
      <c r="K30" s="22" t="s">
        <v>90</v>
      </c>
      <c r="L30" s="34">
        <v>2011</v>
      </c>
      <c r="M30" s="22" t="s">
        <v>83</v>
      </c>
      <c r="N30" s="25">
        <v>21265</v>
      </c>
      <c r="O30" s="26">
        <v>255180</v>
      </c>
    </row>
    <row r="31" spans="4:15" ht="15.75" x14ac:dyDescent="0.25">
      <c r="D31" t="str">
        <f>COUNTIF($E$4:E31,E31)&amp;E31</f>
        <v>1A028</v>
      </c>
      <c r="E31" s="21" t="s">
        <v>140</v>
      </c>
      <c r="F31" s="32" t="s">
        <v>141</v>
      </c>
      <c r="G31" s="27" t="s">
        <v>103</v>
      </c>
      <c r="H31" s="28">
        <v>40776</v>
      </c>
      <c r="I31" s="27" t="s">
        <v>108</v>
      </c>
      <c r="J31" s="27" t="s">
        <v>63</v>
      </c>
      <c r="K31" s="27" t="s">
        <v>64</v>
      </c>
      <c r="L31" s="33">
        <v>2011</v>
      </c>
      <c r="M31" s="27" t="s">
        <v>79</v>
      </c>
      <c r="N31" s="30">
        <v>59751</v>
      </c>
      <c r="O31" s="31">
        <v>717012</v>
      </c>
    </row>
    <row r="32" spans="4:15" ht="15.75" x14ac:dyDescent="0.25">
      <c r="D32" t="str">
        <f>COUNTIF($E$4:E32,E32)&amp;E32</f>
        <v>1A029</v>
      </c>
      <c r="E32" s="21" t="s">
        <v>142</v>
      </c>
      <c r="F32" s="21" t="s">
        <v>143</v>
      </c>
      <c r="G32" s="22" t="s">
        <v>86</v>
      </c>
      <c r="H32" s="23">
        <v>41234</v>
      </c>
      <c r="I32" s="22" t="s">
        <v>97</v>
      </c>
      <c r="J32" s="22" t="s">
        <v>63</v>
      </c>
      <c r="K32" s="22" t="s">
        <v>64</v>
      </c>
      <c r="L32" s="24">
        <v>2012</v>
      </c>
      <c r="M32" s="22" t="s">
        <v>79</v>
      </c>
      <c r="N32" s="25">
        <v>39823</v>
      </c>
      <c r="O32" s="26">
        <v>477876</v>
      </c>
    </row>
    <row r="33" spans="4:15" ht="15.75" x14ac:dyDescent="0.25">
      <c r="D33" t="str">
        <f>COUNTIF($E$4:E33,E33)&amp;E33</f>
        <v>1A030</v>
      </c>
      <c r="E33" s="21" t="s">
        <v>144</v>
      </c>
      <c r="F33" s="32" t="s">
        <v>145</v>
      </c>
      <c r="G33" s="27" t="s">
        <v>93</v>
      </c>
      <c r="H33" s="28">
        <v>41364</v>
      </c>
      <c r="I33" s="27" t="s">
        <v>62</v>
      </c>
      <c r="J33" s="27" t="s">
        <v>63</v>
      </c>
      <c r="K33" s="27" t="s">
        <v>64</v>
      </c>
      <c r="L33" s="33">
        <v>2013</v>
      </c>
      <c r="M33" s="27" t="s">
        <v>79</v>
      </c>
      <c r="N33" s="30">
        <v>18786</v>
      </c>
      <c r="O33" s="31">
        <v>225432</v>
      </c>
    </row>
    <row r="34" spans="4:15" ht="15.75" x14ac:dyDescent="0.25">
      <c r="D34" t="str">
        <f>COUNTIF($E$4:E34,E34)&amp;E34</f>
        <v>1A031</v>
      </c>
      <c r="E34" s="21" t="s">
        <v>146</v>
      </c>
      <c r="F34" s="22" t="s">
        <v>147</v>
      </c>
      <c r="G34" s="22" t="s">
        <v>103</v>
      </c>
      <c r="H34" s="23">
        <v>41415</v>
      </c>
      <c r="I34" s="22" t="s">
        <v>89</v>
      </c>
      <c r="J34" s="22" t="s">
        <v>78</v>
      </c>
      <c r="K34" s="22" t="s">
        <v>90</v>
      </c>
      <c r="L34" s="34">
        <v>2013</v>
      </c>
      <c r="M34" s="22" t="s">
        <v>79</v>
      </c>
      <c r="N34" s="25">
        <v>53621</v>
      </c>
      <c r="O34" s="26">
        <v>643452</v>
      </c>
    </row>
    <row r="35" spans="4:15" ht="15.75" x14ac:dyDescent="0.25">
      <c r="D35" t="str">
        <f>COUNTIF($E$4:E35,E35)&amp;E35</f>
        <v>1A032</v>
      </c>
      <c r="E35" s="21" t="s">
        <v>148</v>
      </c>
      <c r="F35" s="27" t="s">
        <v>149</v>
      </c>
      <c r="G35" s="27" t="s">
        <v>61</v>
      </c>
      <c r="H35" s="28">
        <v>41432</v>
      </c>
      <c r="I35" s="27" t="s">
        <v>121</v>
      </c>
      <c r="J35" s="27" t="s">
        <v>78</v>
      </c>
      <c r="K35" s="27" t="s">
        <v>90</v>
      </c>
      <c r="L35" s="29">
        <v>2013</v>
      </c>
      <c r="M35" s="27" t="s">
        <v>83</v>
      </c>
      <c r="N35" s="30">
        <v>52025</v>
      </c>
      <c r="O35" s="31">
        <v>624300</v>
      </c>
    </row>
    <row r="36" spans="4:15" ht="15.75" x14ac:dyDescent="0.25">
      <c r="D36" t="str">
        <f>COUNTIF($E$4:E36,E36)&amp;E36</f>
        <v>1A033</v>
      </c>
      <c r="E36" s="21" t="s">
        <v>150</v>
      </c>
      <c r="F36" s="21" t="s">
        <v>151</v>
      </c>
      <c r="G36" s="22" t="s">
        <v>72</v>
      </c>
      <c r="H36" s="23">
        <v>41463</v>
      </c>
      <c r="I36" s="22" t="s">
        <v>108</v>
      </c>
      <c r="J36" s="22" t="s">
        <v>63</v>
      </c>
      <c r="K36" s="22" t="s">
        <v>64</v>
      </c>
      <c r="L36" s="24">
        <v>2013</v>
      </c>
      <c r="M36" s="22" t="s">
        <v>79</v>
      </c>
      <c r="N36" s="25">
        <v>55708</v>
      </c>
      <c r="O36" s="26">
        <v>668496</v>
      </c>
    </row>
    <row r="37" spans="4:15" ht="15.75" x14ac:dyDescent="0.25">
      <c r="D37" t="str">
        <f>COUNTIF($E$4:E37,E37)&amp;E37</f>
        <v>1A034</v>
      </c>
      <c r="E37" s="21" t="s">
        <v>152</v>
      </c>
      <c r="F37" s="27" t="s">
        <v>153</v>
      </c>
      <c r="G37" s="27" t="s">
        <v>82</v>
      </c>
      <c r="H37" s="28">
        <v>41768</v>
      </c>
      <c r="I37" s="27" t="s">
        <v>77</v>
      </c>
      <c r="J37" s="27" t="s">
        <v>78</v>
      </c>
      <c r="K37" s="27" t="s">
        <v>90</v>
      </c>
      <c r="L37" s="29">
        <v>2014</v>
      </c>
      <c r="M37" s="27" t="s">
        <v>79</v>
      </c>
      <c r="N37" s="30">
        <v>75883</v>
      </c>
      <c r="O37" s="31">
        <v>910596</v>
      </c>
    </row>
    <row r="38" spans="4:15" ht="15.75" x14ac:dyDescent="0.25">
      <c r="D38" t="str">
        <f>COUNTIF($E$4:E38,E38)&amp;E38</f>
        <v>1A035</v>
      </c>
      <c r="E38" s="21" t="s">
        <v>154</v>
      </c>
      <c r="F38" s="22" t="s">
        <v>155</v>
      </c>
      <c r="G38" s="22" t="s">
        <v>82</v>
      </c>
      <c r="H38" s="23">
        <v>42046</v>
      </c>
      <c r="I38" s="22" t="s">
        <v>77</v>
      </c>
      <c r="J38" s="22" t="s">
        <v>78</v>
      </c>
      <c r="K38" s="22" t="s">
        <v>90</v>
      </c>
      <c r="L38" s="34">
        <v>2015</v>
      </c>
      <c r="M38" s="22" t="s">
        <v>79</v>
      </c>
      <c r="N38" s="25">
        <v>63548</v>
      </c>
      <c r="O38" s="26">
        <v>762576</v>
      </c>
    </row>
    <row r="39" spans="4:15" ht="15.75" x14ac:dyDescent="0.25">
      <c r="D39" t="str">
        <f>COUNTIF($E$4:E39,E39)&amp;E39</f>
        <v>1A036</v>
      </c>
      <c r="E39" s="21" t="s">
        <v>156</v>
      </c>
      <c r="F39" s="27" t="s">
        <v>157</v>
      </c>
      <c r="G39" s="27" t="s">
        <v>72</v>
      </c>
      <c r="H39" s="28">
        <v>42248</v>
      </c>
      <c r="I39" s="27" t="s">
        <v>89</v>
      </c>
      <c r="J39" s="27" t="s">
        <v>78</v>
      </c>
      <c r="K39" s="27" t="s">
        <v>90</v>
      </c>
      <c r="L39" s="29">
        <v>2015</v>
      </c>
      <c r="M39" s="27" t="s">
        <v>79</v>
      </c>
      <c r="N39" s="30">
        <v>44559</v>
      </c>
      <c r="O39" s="31">
        <v>534708</v>
      </c>
    </row>
    <row r="40" spans="4:15" ht="15.75" x14ac:dyDescent="0.25">
      <c r="D40" t="str">
        <f>COUNTIF($E$4:E40,E40)&amp;E40</f>
        <v>1A037</v>
      </c>
      <c r="E40" s="21" t="s">
        <v>158</v>
      </c>
      <c r="F40" s="22" t="s">
        <v>159</v>
      </c>
      <c r="G40" s="22" t="s">
        <v>68</v>
      </c>
      <c r="H40" s="23">
        <v>42261</v>
      </c>
      <c r="I40" s="22" t="s">
        <v>138</v>
      </c>
      <c r="J40" s="22" t="s">
        <v>139</v>
      </c>
      <c r="K40" s="22" t="s">
        <v>90</v>
      </c>
      <c r="L40" s="34">
        <v>2015</v>
      </c>
      <c r="M40" s="22" t="s">
        <v>79</v>
      </c>
      <c r="N40" s="25">
        <v>17212</v>
      </c>
      <c r="O40" s="26">
        <v>206544</v>
      </c>
    </row>
    <row r="41" spans="4:15" ht="15.75" x14ac:dyDescent="0.25">
      <c r="D41" t="str">
        <f>COUNTIF($E$4:E41,E41)&amp;E41</f>
        <v>1A038</v>
      </c>
      <c r="E41" s="21" t="s">
        <v>160</v>
      </c>
      <c r="F41" s="27" t="s">
        <v>161</v>
      </c>
      <c r="G41" s="27" t="s">
        <v>72</v>
      </c>
      <c r="H41" s="28">
        <v>42267</v>
      </c>
      <c r="I41" s="27" t="s">
        <v>89</v>
      </c>
      <c r="J41" s="27" t="s">
        <v>78</v>
      </c>
      <c r="K41" s="27" t="s">
        <v>90</v>
      </c>
      <c r="L41" s="29">
        <v>2015</v>
      </c>
      <c r="M41" s="27" t="s">
        <v>79</v>
      </c>
      <c r="N41" s="30">
        <v>57994</v>
      </c>
      <c r="O41" s="31">
        <v>695928</v>
      </c>
    </row>
    <row r="42" spans="4:15" ht="15.75" x14ac:dyDescent="0.25">
      <c r="D42" t="str">
        <f>COUNTIF($E$4:E42,E42)&amp;E42</f>
        <v>1A039</v>
      </c>
      <c r="E42" s="21" t="s">
        <v>162</v>
      </c>
      <c r="F42" s="22" t="s">
        <v>163</v>
      </c>
      <c r="G42" s="22" t="s">
        <v>82</v>
      </c>
      <c r="H42" s="23">
        <v>42609</v>
      </c>
      <c r="I42" s="22" t="s">
        <v>100</v>
      </c>
      <c r="J42" s="22" t="s">
        <v>74</v>
      </c>
      <c r="K42" s="22" t="s">
        <v>90</v>
      </c>
      <c r="L42" s="34">
        <v>2016</v>
      </c>
      <c r="M42" s="22" t="s">
        <v>65</v>
      </c>
      <c r="N42" s="25">
        <v>62120</v>
      </c>
      <c r="O42" s="26">
        <v>745440</v>
      </c>
    </row>
    <row r="43" spans="4:15" ht="15.75" x14ac:dyDescent="0.25">
      <c r="D43" t="str">
        <f>COUNTIF($E$4:E43,E43)&amp;E43</f>
        <v>1A040</v>
      </c>
      <c r="E43" s="21" t="s">
        <v>164</v>
      </c>
      <c r="F43" s="35" t="s">
        <v>165</v>
      </c>
      <c r="G43" s="35" t="s">
        <v>61</v>
      </c>
      <c r="H43" s="36">
        <v>42720</v>
      </c>
      <c r="I43" s="35" t="s">
        <v>89</v>
      </c>
      <c r="J43" s="35" t="s">
        <v>78</v>
      </c>
      <c r="K43" s="35" t="s">
        <v>90</v>
      </c>
      <c r="L43" s="37">
        <v>2016</v>
      </c>
      <c r="M43" s="35" t="s">
        <v>79</v>
      </c>
      <c r="N43" s="38">
        <v>54778</v>
      </c>
      <c r="O43" s="39">
        <v>657336</v>
      </c>
    </row>
    <row r="44" spans="4:15" ht="15.75" x14ac:dyDescent="0.25">
      <c r="D44" t="str">
        <f>COUNTIF($E$4:E44,E44)&amp;E44</f>
        <v>2A001</v>
      </c>
      <c r="E44" s="21" t="s">
        <v>59</v>
      </c>
      <c r="F44" s="21" t="s">
        <v>60</v>
      </c>
      <c r="G44" s="22" t="s">
        <v>61</v>
      </c>
      <c r="H44" s="23">
        <v>36718</v>
      </c>
      <c r="I44" s="22" t="s">
        <v>62</v>
      </c>
      <c r="J44" s="22" t="s">
        <v>63</v>
      </c>
      <c r="K44" s="22" t="s">
        <v>64</v>
      </c>
      <c r="L44" s="24">
        <v>2000</v>
      </c>
      <c r="M44" s="22" t="s">
        <v>65</v>
      </c>
      <c r="N44" s="25">
        <v>33324</v>
      </c>
      <c r="O44" s="26">
        <v>399888</v>
      </c>
    </row>
    <row r="45" spans="4:15" ht="15.75" x14ac:dyDescent="0.25">
      <c r="D45" t="str">
        <f>COUNTIF($E$4:E45,E45)&amp;E45</f>
        <v>2A002</v>
      </c>
      <c r="E45" s="21" t="s">
        <v>66</v>
      </c>
      <c r="F45" s="27" t="s">
        <v>67</v>
      </c>
      <c r="G45" s="27" t="s">
        <v>68</v>
      </c>
      <c r="H45" s="28">
        <v>36861</v>
      </c>
      <c r="I45" s="27" t="s">
        <v>69</v>
      </c>
      <c r="J45" s="27" t="s">
        <v>63</v>
      </c>
      <c r="K45" s="27" t="s">
        <v>64</v>
      </c>
      <c r="L45" s="29">
        <v>2000</v>
      </c>
      <c r="M45" s="27" t="s">
        <v>65</v>
      </c>
      <c r="N45" s="30">
        <v>23694</v>
      </c>
      <c r="O45" s="31">
        <v>284328</v>
      </c>
    </row>
    <row r="46" spans="4:15" ht="15.75" x14ac:dyDescent="0.25">
      <c r="D46" t="str">
        <f>COUNTIF($E$4:E46,E46)&amp;E46</f>
        <v>2A003</v>
      </c>
      <c r="E46" s="21" t="s">
        <v>70</v>
      </c>
      <c r="F46" s="21" t="s">
        <v>71</v>
      </c>
      <c r="G46" s="22" t="s">
        <v>72</v>
      </c>
      <c r="H46" s="23">
        <v>37003</v>
      </c>
      <c r="I46" s="22" t="s">
        <v>73</v>
      </c>
      <c r="J46" s="22" t="s">
        <v>74</v>
      </c>
      <c r="K46" s="22" t="s">
        <v>64</v>
      </c>
      <c r="L46" s="24">
        <v>2001</v>
      </c>
      <c r="M46" s="22" t="s">
        <v>65</v>
      </c>
      <c r="N46" s="25">
        <v>47546</v>
      </c>
      <c r="O46" s="26">
        <v>570552</v>
      </c>
    </row>
    <row r="47" spans="4:15" ht="15.75" x14ac:dyDescent="0.25">
      <c r="D47" t="str">
        <f>COUNTIF($E$4:E47,E47)&amp;E47</f>
        <v>2A004</v>
      </c>
      <c r="E47" s="21" t="s">
        <v>75</v>
      </c>
      <c r="F47" s="27" t="s">
        <v>76</v>
      </c>
      <c r="G47" s="27" t="s">
        <v>68</v>
      </c>
      <c r="H47" s="28">
        <v>37042</v>
      </c>
      <c r="I47" s="27" t="s">
        <v>77</v>
      </c>
      <c r="J47" s="27" t="s">
        <v>78</v>
      </c>
      <c r="K47" s="27" t="s">
        <v>64</v>
      </c>
      <c r="L47" s="29">
        <v>2001</v>
      </c>
      <c r="M47" s="27" t="s">
        <v>79</v>
      </c>
      <c r="N47" s="30">
        <v>18114</v>
      </c>
      <c r="O47" s="31">
        <v>217368</v>
      </c>
    </row>
    <row r="48" spans="4:15" ht="15.75" x14ac:dyDescent="0.25">
      <c r="D48" t="str">
        <f>COUNTIF($E$4:E48,E48)&amp;E48</f>
        <v>2A005</v>
      </c>
      <c r="E48" s="21" t="s">
        <v>80</v>
      </c>
      <c r="F48" s="21" t="s">
        <v>81</v>
      </c>
      <c r="G48" s="22" t="s">
        <v>82</v>
      </c>
      <c r="H48" s="23">
        <v>37482</v>
      </c>
      <c r="I48" s="22" t="s">
        <v>69</v>
      </c>
      <c r="J48" s="22" t="s">
        <v>63</v>
      </c>
      <c r="K48" s="22" t="s">
        <v>64</v>
      </c>
      <c r="L48" s="24">
        <v>2002</v>
      </c>
      <c r="M48" s="22" t="s">
        <v>83</v>
      </c>
      <c r="N48" s="25">
        <v>57487</v>
      </c>
      <c r="O48" s="26">
        <v>689844</v>
      </c>
    </row>
    <row r="49" spans="4:15" ht="15.75" x14ac:dyDescent="0.25">
      <c r="D49" t="str">
        <f>COUNTIF($E$4:E49,E49)&amp;E49</f>
        <v>2A006</v>
      </c>
      <c r="E49" s="21" t="s">
        <v>84</v>
      </c>
      <c r="F49" s="32" t="s">
        <v>85</v>
      </c>
      <c r="G49" s="27" t="s">
        <v>86</v>
      </c>
      <c r="H49" s="28">
        <v>37663</v>
      </c>
      <c r="I49" s="27" t="s">
        <v>62</v>
      </c>
      <c r="J49" s="27" t="s">
        <v>63</v>
      </c>
      <c r="K49" s="27" t="s">
        <v>64</v>
      </c>
      <c r="L49" s="33">
        <v>2003</v>
      </c>
      <c r="M49" s="27" t="s">
        <v>83</v>
      </c>
      <c r="N49" s="30">
        <v>61355</v>
      </c>
      <c r="O49" s="31">
        <v>736260</v>
      </c>
    </row>
    <row r="50" spans="4:15" ht="15.75" x14ac:dyDescent="0.25">
      <c r="D50" t="str">
        <f>COUNTIF($E$4:E50,E50)&amp;E50</f>
        <v>2A007</v>
      </c>
      <c r="E50" s="21" t="s">
        <v>87</v>
      </c>
      <c r="F50" s="22" t="s">
        <v>88</v>
      </c>
      <c r="G50" s="22" t="s">
        <v>68</v>
      </c>
      <c r="H50" s="23">
        <v>38039</v>
      </c>
      <c r="I50" s="22" t="s">
        <v>89</v>
      </c>
      <c r="J50" s="22" t="s">
        <v>78</v>
      </c>
      <c r="K50" s="22" t="s">
        <v>90</v>
      </c>
      <c r="L50" s="34">
        <v>2004</v>
      </c>
      <c r="M50" s="22" t="s">
        <v>79</v>
      </c>
      <c r="N50" s="25">
        <v>19399</v>
      </c>
      <c r="O50" s="26">
        <v>232788</v>
      </c>
    </row>
    <row r="51" spans="4:15" ht="15.75" x14ac:dyDescent="0.25">
      <c r="D51" t="str">
        <f>COUNTIF($E$4:E51,E51)&amp;E51</f>
        <v>2A008</v>
      </c>
      <c r="E51" s="21" t="s">
        <v>91</v>
      </c>
      <c r="F51" s="27" t="s">
        <v>92</v>
      </c>
      <c r="G51" s="27" t="s">
        <v>93</v>
      </c>
      <c r="H51" s="28">
        <v>38054</v>
      </c>
      <c r="I51" s="27" t="s">
        <v>94</v>
      </c>
      <c r="J51" s="27" t="s">
        <v>74</v>
      </c>
      <c r="K51" s="27" t="s">
        <v>90</v>
      </c>
      <c r="L51" s="29">
        <v>2004</v>
      </c>
      <c r="M51" s="27" t="s">
        <v>65</v>
      </c>
      <c r="N51" s="30">
        <v>19841</v>
      </c>
      <c r="O51" s="31">
        <v>238092</v>
      </c>
    </row>
    <row r="52" spans="4:15" ht="15.75" x14ac:dyDescent="0.25">
      <c r="D52" t="str">
        <f>COUNTIF($E$4:E52,E52)&amp;E52</f>
        <v>2A009</v>
      </c>
      <c r="E52" s="21" t="s">
        <v>95</v>
      </c>
      <c r="F52" s="21" t="s">
        <v>96</v>
      </c>
      <c r="G52" s="22" t="s">
        <v>72</v>
      </c>
      <c r="H52" s="23">
        <v>38096</v>
      </c>
      <c r="I52" s="22" t="s">
        <v>97</v>
      </c>
      <c r="J52" s="22" t="s">
        <v>63</v>
      </c>
      <c r="K52" s="22" t="s">
        <v>64</v>
      </c>
      <c r="L52" s="24">
        <v>2000</v>
      </c>
      <c r="M52" s="22" t="s">
        <v>79</v>
      </c>
      <c r="N52" s="25">
        <v>47778</v>
      </c>
      <c r="O52" s="26">
        <v>573336</v>
      </c>
    </row>
    <row r="53" spans="4:15" ht="15.75" x14ac:dyDescent="0.25">
      <c r="D53" t="str">
        <f>COUNTIF($E$4:E53,E53)&amp;E53</f>
        <v>2A010</v>
      </c>
      <c r="E53" s="21" t="s">
        <v>98</v>
      </c>
      <c r="F53" s="32" t="s">
        <v>99</v>
      </c>
      <c r="G53" s="27" t="s">
        <v>93</v>
      </c>
      <c r="H53" s="28">
        <v>38163</v>
      </c>
      <c r="I53" s="27" t="s">
        <v>100</v>
      </c>
      <c r="J53" s="27" t="s">
        <v>74</v>
      </c>
      <c r="K53" s="27" t="s">
        <v>64</v>
      </c>
      <c r="L53" s="33">
        <v>2000</v>
      </c>
      <c r="M53" s="27" t="s">
        <v>79</v>
      </c>
      <c r="N53" s="30">
        <v>21602</v>
      </c>
      <c r="O53" s="31">
        <v>259224</v>
      </c>
    </row>
    <row r="54" spans="4:15" ht="15.75" x14ac:dyDescent="0.25">
      <c r="D54" t="str">
        <f>COUNTIF($E$4:E54,E54)&amp;E54</f>
        <v>2A011</v>
      </c>
      <c r="E54" s="21" t="s">
        <v>101</v>
      </c>
      <c r="F54" s="22" t="s">
        <v>102</v>
      </c>
      <c r="G54" s="22" t="s">
        <v>103</v>
      </c>
      <c r="H54" s="23">
        <v>38185</v>
      </c>
      <c r="I54" s="22" t="s">
        <v>89</v>
      </c>
      <c r="J54" s="22" t="s">
        <v>78</v>
      </c>
      <c r="K54" s="22" t="s">
        <v>90</v>
      </c>
      <c r="L54" s="34">
        <v>2004</v>
      </c>
      <c r="M54" s="22" t="s">
        <v>65</v>
      </c>
      <c r="N54" s="25">
        <v>54542</v>
      </c>
      <c r="O54" s="26">
        <v>654504</v>
      </c>
    </row>
    <row r="55" spans="4:15" ht="15.75" x14ac:dyDescent="0.25">
      <c r="D55" t="str">
        <f>COUNTIF($E$4:E55,E55)&amp;E55</f>
        <v>2A012</v>
      </c>
      <c r="E55" s="21" t="s">
        <v>104</v>
      </c>
      <c r="F55" s="27" t="s">
        <v>105</v>
      </c>
      <c r="G55" s="27" t="s">
        <v>93</v>
      </c>
      <c r="H55" s="28">
        <v>38291</v>
      </c>
      <c r="I55" s="27" t="s">
        <v>77</v>
      </c>
      <c r="J55" s="27" t="s">
        <v>78</v>
      </c>
      <c r="K55" s="27" t="s">
        <v>90</v>
      </c>
      <c r="L55" s="29">
        <v>2004</v>
      </c>
      <c r="M55" s="27" t="s">
        <v>79</v>
      </c>
      <c r="N55" s="30">
        <v>19549</v>
      </c>
      <c r="O55" s="31">
        <v>234588</v>
      </c>
    </row>
    <row r="56" spans="4:15" ht="15.75" x14ac:dyDescent="0.25">
      <c r="D56" t="str">
        <f>COUNTIF($E$4:E56,E56)&amp;E56</f>
        <v>2A013</v>
      </c>
      <c r="E56" s="21" t="s">
        <v>106</v>
      </c>
      <c r="F56" s="21" t="s">
        <v>107</v>
      </c>
      <c r="G56" s="22" t="s">
        <v>103</v>
      </c>
      <c r="H56" s="23">
        <v>38417</v>
      </c>
      <c r="I56" s="22" t="s">
        <v>108</v>
      </c>
      <c r="J56" s="22" t="s">
        <v>63</v>
      </c>
      <c r="K56" s="22" t="s">
        <v>64</v>
      </c>
      <c r="L56" s="24">
        <v>2005</v>
      </c>
      <c r="M56" s="22" t="s">
        <v>65</v>
      </c>
      <c r="N56" s="25">
        <v>58821</v>
      </c>
      <c r="O56" s="26">
        <v>705852</v>
      </c>
    </row>
    <row r="57" spans="4:15" ht="15.75" x14ac:dyDescent="0.25">
      <c r="D57" t="str">
        <f>COUNTIF($E$4:E57,E57)&amp;E57</f>
        <v>2A014</v>
      </c>
      <c r="E57" s="21" t="s">
        <v>109</v>
      </c>
      <c r="F57" s="32" t="s">
        <v>110</v>
      </c>
      <c r="G57" s="27" t="s">
        <v>61</v>
      </c>
      <c r="H57" s="28">
        <v>38678</v>
      </c>
      <c r="I57" s="27" t="s">
        <v>100</v>
      </c>
      <c r="J57" s="27" t="s">
        <v>74</v>
      </c>
      <c r="K57" s="27" t="s">
        <v>64</v>
      </c>
      <c r="L57" s="33">
        <v>2005</v>
      </c>
      <c r="M57" s="27" t="s">
        <v>79</v>
      </c>
      <c r="N57" s="30">
        <v>56762</v>
      </c>
      <c r="O57" s="31">
        <v>681144</v>
      </c>
    </row>
    <row r="58" spans="4:15" ht="15.75" x14ac:dyDescent="0.25">
      <c r="D58" t="str">
        <f>COUNTIF($E$4:E58,E58)&amp;E58</f>
        <v>2A015</v>
      </c>
      <c r="E58" s="21" t="s">
        <v>111</v>
      </c>
      <c r="F58" s="21" t="s">
        <v>112</v>
      </c>
      <c r="G58" s="22" t="s">
        <v>72</v>
      </c>
      <c r="H58" s="23">
        <v>38866</v>
      </c>
      <c r="I58" s="22" t="s">
        <v>108</v>
      </c>
      <c r="J58" s="22" t="s">
        <v>63</v>
      </c>
      <c r="K58" s="22" t="s">
        <v>64</v>
      </c>
      <c r="L58" s="24">
        <v>2006</v>
      </c>
      <c r="M58" s="22" t="s">
        <v>65</v>
      </c>
      <c r="N58" s="25">
        <v>58575</v>
      </c>
      <c r="O58" s="26">
        <v>702900</v>
      </c>
    </row>
    <row r="59" spans="4:15" ht="15.75" x14ac:dyDescent="0.25">
      <c r="D59" t="str">
        <f>COUNTIF($E$4:E59,E59)&amp;E59</f>
        <v>2A016</v>
      </c>
      <c r="E59" s="21" t="s">
        <v>113</v>
      </c>
      <c r="F59" s="27" t="s">
        <v>114</v>
      </c>
      <c r="G59" s="27" t="s">
        <v>86</v>
      </c>
      <c r="H59" s="28">
        <v>38968</v>
      </c>
      <c r="I59" s="27" t="s">
        <v>89</v>
      </c>
      <c r="J59" s="27" t="s">
        <v>78</v>
      </c>
      <c r="K59" s="27" t="s">
        <v>90</v>
      </c>
      <c r="L59" s="29">
        <v>2006</v>
      </c>
      <c r="M59" s="27" t="s">
        <v>79</v>
      </c>
      <c r="N59" s="30">
        <v>41834</v>
      </c>
      <c r="O59" s="31">
        <v>502008</v>
      </c>
    </row>
    <row r="60" spans="4:15" ht="15.75" x14ac:dyDescent="0.25">
      <c r="D60" t="str">
        <f>COUNTIF($E$4:E60,E60)&amp;E60</f>
        <v>2A017</v>
      </c>
      <c r="E60" s="21" t="s">
        <v>115</v>
      </c>
      <c r="F60" s="22" t="s">
        <v>116</v>
      </c>
      <c r="G60" s="22" t="s">
        <v>93</v>
      </c>
      <c r="H60" s="23">
        <v>39075</v>
      </c>
      <c r="I60" s="22" t="s">
        <v>77</v>
      </c>
      <c r="J60" s="22" t="s">
        <v>78</v>
      </c>
      <c r="K60" s="22" t="s">
        <v>90</v>
      </c>
      <c r="L60" s="34">
        <v>2006</v>
      </c>
      <c r="M60" s="22" t="s">
        <v>83</v>
      </c>
      <c r="N60" s="25">
        <v>21970</v>
      </c>
      <c r="O60" s="26">
        <v>263640</v>
      </c>
    </row>
    <row r="61" spans="4:15" ht="15.75" x14ac:dyDescent="0.25">
      <c r="D61" t="str">
        <f>COUNTIF($E$4:E61,E61)&amp;E61</f>
        <v>2A018</v>
      </c>
      <c r="E61" s="21" t="s">
        <v>117</v>
      </c>
      <c r="F61" s="27" t="s">
        <v>118</v>
      </c>
      <c r="G61" s="27" t="s">
        <v>61</v>
      </c>
      <c r="H61" s="28">
        <v>39122</v>
      </c>
      <c r="I61" s="27" t="s">
        <v>77</v>
      </c>
      <c r="J61" s="27" t="s">
        <v>78</v>
      </c>
      <c r="K61" s="27" t="s">
        <v>90</v>
      </c>
      <c r="L61" s="29">
        <v>2007</v>
      </c>
      <c r="M61" s="27" t="s">
        <v>79</v>
      </c>
      <c r="N61" s="30">
        <v>51939</v>
      </c>
      <c r="O61" s="31">
        <v>623268</v>
      </c>
    </row>
    <row r="62" spans="4:15" ht="15.75" x14ac:dyDescent="0.25">
      <c r="D62" t="str">
        <f>COUNTIF($E$4:E62,E62)&amp;E62</f>
        <v>2A019</v>
      </c>
      <c r="E62" s="21" t="s">
        <v>119</v>
      </c>
      <c r="F62" s="22" t="s">
        <v>120</v>
      </c>
      <c r="G62" s="22" t="s">
        <v>61</v>
      </c>
      <c r="H62" s="23">
        <v>39202</v>
      </c>
      <c r="I62" s="22" t="s">
        <v>121</v>
      </c>
      <c r="J62" s="22" t="s">
        <v>78</v>
      </c>
      <c r="K62" s="22" t="s">
        <v>64</v>
      </c>
      <c r="L62" s="34">
        <v>2007</v>
      </c>
      <c r="M62" s="22" t="s">
        <v>65</v>
      </c>
      <c r="N62" s="25">
        <v>51030</v>
      </c>
      <c r="O62" s="26">
        <v>612360</v>
      </c>
    </row>
    <row r="63" spans="4:15" ht="15.75" x14ac:dyDescent="0.25">
      <c r="D63" t="str">
        <f>COUNTIF($E$4:E63,E63)&amp;E63</f>
        <v>2A020</v>
      </c>
      <c r="E63" s="21" t="s">
        <v>122</v>
      </c>
      <c r="F63" s="27" t="s">
        <v>123</v>
      </c>
      <c r="G63" s="27" t="s">
        <v>93</v>
      </c>
      <c r="H63" s="28">
        <v>39424</v>
      </c>
      <c r="I63" s="27" t="s">
        <v>121</v>
      </c>
      <c r="J63" s="27" t="s">
        <v>78</v>
      </c>
      <c r="K63" s="27" t="s">
        <v>90</v>
      </c>
      <c r="L63" s="29">
        <v>2007</v>
      </c>
      <c r="M63" s="27" t="s">
        <v>79</v>
      </c>
      <c r="N63" s="30">
        <v>19429</v>
      </c>
      <c r="O63" s="31">
        <v>233148</v>
      </c>
    </row>
    <row r="64" spans="4:15" ht="15.75" x14ac:dyDescent="0.25">
      <c r="D64" t="str">
        <f>COUNTIF($E$4:E64,E64)&amp;E64</f>
        <v>2A021</v>
      </c>
      <c r="E64" s="21" t="s">
        <v>124</v>
      </c>
      <c r="F64" s="22" t="s">
        <v>125</v>
      </c>
      <c r="G64" s="22" t="s">
        <v>103</v>
      </c>
      <c r="H64" s="23">
        <v>39450</v>
      </c>
      <c r="I64" s="22" t="s">
        <v>89</v>
      </c>
      <c r="J64" s="22" t="s">
        <v>78</v>
      </c>
      <c r="K64" s="22" t="s">
        <v>90</v>
      </c>
      <c r="L64" s="34">
        <v>2008</v>
      </c>
      <c r="M64" s="22" t="s">
        <v>79</v>
      </c>
      <c r="N64" s="25">
        <v>37815</v>
      </c>
      <c r="O64" s="26">
        <v>453780</v>
      </c>
    </row>
    <row r="65" spans="4:15" ht="15.75" x14ac:dyDescent="0.25">
      <c r="D65" t="str">
        <f>COUNTIF($E$4:E65,E65)&amp;E65</f>
        <v>2A022</v>
      </c>
      <c r="E65" s="21" t="s">
        <v>126</v>
      </c>
      <c r="F65" s="32" t="s">
        <v>127</v>
      </c>
      <c r="G65" s="27" t="s">
        <v>61</v>
      </c>
      <c r="H65" s="28">
        <v>39682</v>
      </c>
      <c r="I65" s="27" t="s">
        <v>94</v>
      </c>
      <c r="J65" s="27" t="s">
        <v>74</v>
      </c>
      <c r="K65" s="27" t="s">
        <v>64</v>
      </c>
      <c r="L65" s="33">
        <v>2008</v>
      </c>
      <c r="M65" s="27" t="s">
        <v>83</v>
      </c>
      <c r="N65" s="30">
        <v>32912</v>
      </c>
      <c r="O65" s="31">
        <v>394944</v>
      </c>
    </row>
    <row r="66" spans="4:15" ht="15.75" x14ac:dyDescent="0.25">
      <c r="D66" t="str">
        <f>COUNTIF($E$4:E66,E66)&amp;E66</f>
        <v>2A023</v>
      </c>
      <c r="E66" s="21" t="s">
        <v>128</v>
      </c>
      <c r="F66" s="22" t="s">
        <v>129</v>
      </c>
      <c r="G66" s="22" t="s">
        <v>82</v>
      </c>
      <c r="H66" s="23">
        <v>39842</v>
      </c>
      <c r="I66" s="22" t="s">
        <v>89</v>
      </c>
      <c r="J66" s="22" t="s">
        <v>78</v>
      </c>
      <c r="K66" s="22" t="s">
        <v>90</v>
      </c>
      <c r="L66" s="34">
        <v>2009</v>
      </c>
      <c r="M66" s="22" t="s">
        <v>83</v>
      </c>
      <c r="N66" s="25">
        <v>74422</v>
      </c>
      <c r="O66" s="26">
        <v>893064</v>
      </c>
    </row>
    <row r="67" spans="4:15" ht="15.75" x14ac:dyDescent="0.25">
      <c r="D67" t="str">
        <f>COUNTIF($E$4:E67,E67)&amp;E67</f>
        <v>2A024</v>
      </c>
      <c r="E67" s="21" t="s">
        <v>130</v>
      </c>
      <c r="F67" s="32" t="s">
        <v>131</v>
      </c>
      <c r="G67" s="27" t="s">
        <v>86</v>
      </c>
      <c r="H67" s="28">
        <v>39848</v>
      </c>
      <c r="I67" s="27" t="s">
        <v>108</v>
      </c>
      <c r="J67" s="27" t="s">
        <v>63</v>
      </c>
      <c r="K67" s="27" t="s">
        <v>64</v>
      </c>
      <c r="L67" s="33">
        <v>2009</v>
      </c>
      <c r="M67" s="27" t="s">
        <v>83</v>
      </c>
      <c r="N67" s="30">
        <v>58694</v>
      </c>
      <c r="O67" s="31">
        <v>704328</v>
      </c>
    </row>
    <row r="68" spans="4:15" ht="15.75" x14ac:dyDescent="0.25">
      <c r="D68" t="str">
        <f>COUNTIF($E$4:E68,E68)&amp;E68</f>
        <v>2A025</v>
      </c>
      <c r="E68" s="21" t="s">
        <v>132</v>
      </c>
      <c r="F68" s="22" t="s">
        <v>133</v>
      </c>
      <c r="G68" s="22" t="s">
        <v>82</v>
      </c>
      <c r="H68" s="23">
        <v>40223</v>
      </c>
      <c r="I68" s="22" t="s">
        <v>121</v>
      </c>
      <c r="J68" s="22" t="s">
        <v>78</v>
      </c>
      <c r="K68" s="22" t="s">
        <v>90</v>
      </c>
      <c r="L68" s="34">
        <v>2010</v>
      </c>
      <c r="M68" s="22" t="s">
        <v>79</v>
      </c>
      <c r="N68" s="25">
        <v>87889</v>
      </c>
      <c r="O68" s="26">
        <v>1054668</v>
      </c>
    </row>
    <row r="69" spans="4:15" ht="15.75" x14ac:dyDescent="0.25">
      <c r="D69" t="str">
        <f>COUNTIF($E$4:E69,E69)&amp;E69</f>
        <v>2A026</v>
      </c>
      <c r="E69" s="21" t="s">
        <v>134</v>
      </c>
      <c r="F69" s="32" t="s">
        <v>135</v>
      </c>
      <c r="G69" s="27" t="s">
        <v>72</v>
      </c>
      <c r="H69" s="28">
        <v>40531</v>
      </c>
      <c r="I69" s="27" t="s">
        <v>97</v>
      </c>
      <c r="J69" s="27" t="s">
        <v>63</v>
      </c>
      <c r="K69" s="27" t="s">
        <v>64</v>
      </c>
      <c r="L69" s="33">
        <v>2010</v>
      </c>
      <c r="M69" s="27" t="s">
        <v>65</v>
      </c>
      <c r="N69" s="30">
        <v>58136</v>
      </c>
      <c r="O69" s="31">
        <v>697632</v>
      </c>
    </row>
    <row r="70" spans="4:15" ht="15.75" x14ac:dyDescent="0.25">
      <c r="D70" t="str">
        <f>COUNTIF($E$4:E70,E70)&amp;E70</f>
        <v>2A027</v>
      </c>
      <c r="E70" s="21" t="s">
        <v>136</v>
      </c>
      <c r="F70" s="22" t="s">
        <v>137</v>
      </c>
      <c r="G70" s="22" t="s">
        <v>93</v>
      </c>
      <c r="H70" s="23">
        <v>40618</v>
      </c>
      <c r="I70" s="22" t="s">
        <v>138</v>
      </c>
      <c r="J70" s="22" t="s">
        <v>139</v>
      </c>
      <c r="K70" s="22" t="s">
        <v>90</v>
      </c>
      <c r="L70" s="34">
        <v>2011</v>
      </c>
      <c r="M70" s="22" t="s">
        <v>83</v>
      </c>
      <c r="N70" s="25">
        <v>21265</v>
      </c>
      <c r="O70" s="26">
        <v>255180</v>
      </c>
    </row>
    <row r="71" spans="4:15" ht="15.75" x14ac:dyDescent="0.25">
      <c r="D71" t="str">
        <f>COUNTIF($E$4:E71,E71)&amp;E71</f>
        <v>2A028</v>
      </c>
      <c r="E71" s="21" t="s">
        <v>140</v>
      </c>
      <c r="F71" s="32" t="s">
        <v>141</v>
      </c>
      <c r="G71" s="27" t="s">
        <v>103</v>
      </c>
      <c r="H71" s="28">
        <v>40776</v>
      </c>
      <c r="I71" s="27" t="s">
        <v>108</v>
      </c>
      <c r="J71" s="27" t="s">
        <v>63</v>
      </c>
      <c r="K71" s="27" t="s">
        <v>64</v>
      </c>
      <c r="L71" s="33">
        <v>2011</v>
      </c>
      <c r="M71" s="27" t="s">
        <v>79</v>
      </c>
      <c r="N71" s="30">
        <v>59751</v>
      </c>
      <c r="O71" s="31">
        <v>717012</v>
      </c>
    </row>
    <row r="72" spans="4:15" ht="15.75" x14ac:dyDescent="0.25">
      <c r="D72" t="str">
        <f>COUNTIF($E$4:E72,E72)&amp;E72</f>
        <v>2A029</v>
      </c>
      <c r="E72" s="21" t="s">
        <v>142</v>
      </c>
      <c r="F72" s="21" t="s">
        <v>143</v>
      </c>
      <c r="G72" s="22" t="s">
        <v>86</v>
      </c>
      <c r="H72" s="23">
        <v>41234</v>
      </c>
      <c r="I72" s="22" t="s">
        <v>97</v>
      </c>
      <c r="J72" s="22" t="s">
        <v>63</v>
      </c>
      <c r="K72" s="22" t="s">
        <v>64</v>
      </c>
      <c r="L72" s="24">
        <v>2012</v>
      </c>
      <c r="M72" s="22" t="s">
        <v>79</v>
      </c>
      <c r="N72" s="25">
        <v>39823</v>
      </c>
      <c r="O72" s="26">
        <v>477876</v>
      </c>
    </row>
    <row r="73" spans="4:15" ht="15.75" x14ac:dyDescent="0.25">
      <c r="D73" t="str">
        <f>COUNTIF($E$4:E73,E73)&amp;E73</f>
        <v>2A030</v>
      </c>
      <c r="E73" s="21" t="s">
        <v>144</v>
      </c>
      <c r="F73" s="32" t="s">
        <v>145</v>
      </c>
      <c r="G73" s="27" t="s">
        <v>93</v>
      </c>
      <c r="H73" s="28">
        <v>41364</v>
      </c>
      <c r="I73" s="27" t="s">
        <v>62</v>
      </c>
      <c r="J73" s="27" t="s">
        <v>63</v>
      </c>
      <c r="K73" s="27" t="s">
        <v>64</v>
      </c>
      <c r="L73" s="33">
        <v>2013</v>
      </c>
      <c r="M73" s="27" t="s">
        <v>79</v>
      </c>
      <c r="N73" s="30">
        <v>18786</v>
      </c>
      <c r="O73" s="31">
        <v>225432</v>
      </c>
    </row>
    <row r="74" spans="4:15" ht="15.75" x14ac:dyDescent="0.25">
      <c r="D74" t="str">
        <f>COUNTIF($E$4:E74,E74)&amp;E74</f>
        <v>2A031</v>
      </c>
      <c r="E74" s="21" t="s">
        <v>146</v>
      </c>
      <c r="F74" s="22" t="s">
        <v>147</v>
      </c>
      <c r="G74" s="22" t="s">
        <v>103</v>
      </c>
      <c r="H74" s="23">
        <v>41415</v>
      </c>
      <c r="I74" s="22" t="s">
        <v>89</v>
      </c>
      <c r="J74" s="22" t="s">
        <v>78</v>
      </c>
      <c r="K74" s="22" t="s">
        <v>90</v>
      </c>
      <c r="L74" s="34">
        <v>2013</v>
      </c>
      <c r="M74" s="22" t="s">
        <v>79</v>
      </c>
      <c r="N74" s="25">
        <v>53621</v>
      </c>
      <c r="O74" s="26">
        <v>643452</v>
      </c>
    </row>
    <row r="75" spans="4:15" ht="15.75" x14ac:dyDescent="0.25">
      <c r="D75" t="str">
        <f>COUNTIF($E$4:E75,E75)&amp;E75</f>
        <v>2A032</v>
      </c>
      <c r="E75" s="21" t="s">
        <v>148</v>
      </c>
      <c r="F75" s="27" t="s">
        <v>149</v>
      </c>
      <c r="G75" s="27" t="s">
        <v>61</v>
      </c>
      <c r="H75" s="28">
        <v>41432</v>
      </c>
      <c r="I75" s="27" t="s">
        <v>121</v>
      </c>
      <c r="J75" s="27" t="s">
        <v>78</v>
      </c>
      <c r="K75" s="27" t="s">
        <v>90</v>
      </c>
      <c r="L75" s="29">
        <v>2013</v>
      </c>
      <c r="M75" s="27" t="s">
        <v>83</v>
      </c>
      <c r="N75" s="30">
        <v>52025</v>
      </c>
      <c r="O75" s="31">
        <v>624300</v>
      </c>
    </row>
    <row r="76" spans="4:15" ht="15.75" x14ac:dyDescent="0.25">
      <c r="D76" t="str">
        <f>COUNTIF($E$4:E76,E76)&amp;E76</f>
        <v>2A033</v>
      </c>
      <c r="E76" s="21" t="s">
        <v>150</v>
      </c>
      <c r="F76" s="21" t="s">
        <v>151</v>
      </c>
      <c r="G76" s="22" t="s">
        <v>72</v>
      </c>
      <c r="H76" s="23">
        <v>41463</v>
      </c>
      <c r="I76" s="22" t="s">
        <v>108</v>
      </c>
      <c r="J76" s="22" t="s">
        <v>63</v>
      </c>
      <c r="K76" s="22" t="s">
        <v>64</v>
      </c>
      <c r="L76" s="24">
        <v>2013</v>
      </c>
      <c r="M76" s="22" t="s">
        <v>79</v>
      </c>
      <c r="N76" s="25">
        <v>55708</v>
      </c>
      <c r="O76" s="26">
        <v>668496</v>
      </c>
    </row>
    <row r="77" spans="4:15" ht="15.75" x14ac:dyDescent="0.25">
      <c r="D77" t="str">
        <f>COUNTIF($E$4:E77,E77)&amp;E77</f>
        <v>2A034</v>
      </c>
      <c r="E77" s="21" t="s">
        <v>152</v>
      </c>
      <c r="F77" s="27" t="s">
        <v>153</v>
      </c>
      <c r="G77" s="27" t="s">
        <v>82</v>
      </c>
      <c r="H77" s="28">
        <v>41768</v>
      </c>
      <c r="I77" s="27" t="s">
        <v>77</v>
      </c>
      <c r="J77" s="27" t="s">
        <v>78</v>
      </c>
      <c r="K77" s="27" t="s">
        <v>90</v>
      </c>
      <c r="L77" s="29">
        <v>2014</v>
      </c>
      <c r="M77" s="27" t="s">
        <v>79</v>
      </c>
      <c r="N77" s="30">
        <v>75883</v>
      </c>
      <c r="O77" s="31">
        <v>910596</v>
      </c>
    </row>
    <row r="78" spans="4:15" ht="15.75" x14ac:dyDescent="0.25">
      <c r="D78" t="str">
        <f>COUNTIF($E$4:E78,E78)&amp;E78</f>
        <v>2A035</v>
      </c>
      <c r="E78" s="21" t="s">
        <v>154</v>
      </c>
      <c r="F78" s="22" t="s">
        <v>155</v>
      </c>
      <c r="G78" s="22" t="s">
        <v>82</v>
      </c>
      <c r="H78" s="23">
        <v>42046</v>
      </c>
      <c r="I78" s="22" t="s">
        <v>77</v>
      </c>
      <c r="J78" s="22" t="s">
        <v>78</v>
      </c>
      <c r="K78" s="22" t="s">
        <v>90</v>
      </c>
      <c r="L78" s="34">
        <v>2015</v>
      </c>
      <c r="M78" s="22" t="s">
        <v>79</v>
      </c>
      <c r="N78" s="25">
        <v>63548</v>
      </c>
      <c r="O78" s="26">
        <v>762576</v>
      </c>
    </row>
    <row r="79" spans="4:15" ht="15.75" x14ac:dyDescent="0.25">
      <c r="D79" t="str">
        <f>COUNTIF($E$4:E79,E79)&amp;E79</f>
        <v>2A036</v>
      </c>
      <c r="E79" s="21" t="s">
        <v>156</v>
      </c>
      <c r="F79" s="27" t="s">
        <v>157</v>
      </c>
      <c r="G79" s="27" t="s">
        <v>72</v>
      </c>
      <c r="H79" s="28">
        <v>42248</v>
      </c>
      <c r="I79" s="27" t="s">
        <v>89</v>
      </c>
      <c r="J79" s="27" t="s">
        <v>78</v>
      </c>
      <c r="K79" s="27" t="s">
        <v>90</v>
      </c>
      <c r="L79" s="29">
        <v>2015</v>
      </c>
      <c r="M79" s="27" t="s">
        <v>79</v>
      </c>
      <c r="N79" s="30">
        <v>44559</v>
      </c>
      <c r="O79" s="31">
        <v>534708</v>
      </c>
    </row>
    <row r="80" spans="4:15" ht="15.75" x14ac:dyDescent="0.25">
      <c r="D80" t="str">
        <f>COUNTIF($E$4:E80,E80)&amp;E80</f>
        <v>2A037</v>
      </c>
      <c r="E80" s="21" t="s">
        <v>158</v>
      </c>
      <c r="F80" s="22" t="s">
        <v>159</v>
      </c>
      <c r="G80" s="22" t="s">
        <v>68</v>
      </c>
      <c r="H80" s="23">
        <v>42261</v>
      </c>
      <c r="I80" s="22" t="s">
        <v>138</v>
      </c>
      <c r="J80" s="22" t="s">
        <v>139</v>
      </c>
      <c r="K80" s="22" t="s">
        <v>90</v>
      </c>
      <c r="L80" s="34">
        <v>2015</v>
      </c>
      <c r="M80" s="22" t="s">
        <v>79</v>
      </c>
      <c r="N80" s="25">
        <v>17212</v>
      </c>
      <c r="O80" s="26">
        <v>206544</v>
      </c>
    </row>
    <row r="81" spans="4:15" ht="15.75" x14ac:dyDescent="0.25">
      <c r="D81" t="str">
        <f>COUNTIF($E$4:E81,E81)&amp;E81</f>
        <v>2A038</v>
      </c>
      <c r="E81" s="21" t="s">
        <v>160</v>
      </c>
      <c r="F81" s="27" t="s">
        <v>161</v>
      </c>
      <c r="G81" s="27" t="s">
        <v>72</v>
      </c>
      <c r="H81" s="28">
        <v>42267</v>
      </c>
      <c r="I81" s="27" t="s">
        <v>89</v>
      </c>
      <c r="J81" s="27" t="s">
        <v>78</v>
      </c>
      <c r="K81" s="27" t="s">
        <v>90</v>
      </c>
      <c r="L81" s="29">
        <v>2015</v>
      </c>
      <c r="M81" s="27" t="s">
        <v>79</v>
      </c>
      <c r="N81" s="30">
        <v>57994</v>
      </c>
      <c r="O81" s="31">
        <v>695928</v>
      </c>
    </row>
    <row r="82" spans="4:15" ht="15.75" x14ac:dyDescent="0.25">
      <c r="D82" t="str">
        <f>COUNTIF($E$4:E82,E82)&amp;E82</f>
        <v>2A039</v>
      </c>
      <c r="E82" s="21" t="s">
        <v>162</v>
      </c>
      <c r="F82" s="22" t="s">
        <v>163</v>
      </c>
      <c r="G82" s="22" t="s">
        <v>82</v>
      </c>
      <c r="H82" s="23">
        <v>42609</v>
      </c>
      <c r="I82" s="22" t="s">
        <v>100</v>
      </c>
      <c r="J82" s="22" t="s">
        <v>74</v>
      </c>
      <c r="K82" s="22" t="s">
        <v>90</v>
      </c>
      <c r="L82" s="34">
        <v>2016</v>
      </c>
      <c r="M82" s="22" t="s">
        <v>65</v>
      </c>
      <c r="N82" s="25">
        <v>62120</v>
      </c>
      <c r="O82" s="26">
        <v>745440</v>
      </c>
    </row>
    <row r="83" spans="4:15" ht="15.75" x14ac:dyDescent="0.25">
      <c r="D83" t="str">
        <f>COUNTIF($E$4:E83,E83)&amp;E83</f>
        <v>2A040</v>
      </c>
      <c r="E83" s="21" t="s">
        <v>164</v>
      </c>
      <c r="F83" s="35" t="s">
        <v>165</v>
      </c>
      <c r="G83" s="35" t="s">
        <v>61</v>
      </c>
      <c r="H83" s="36">
        <v>42720</v>
      </c>
      <c r="I83" s="35" t="s">
        <v>89</v>
      </c>
      <c r="J83" s="35" t="s">
        <v>78</v>
      </c>
      <c r="K83" s="35" t="s">
        <v>90</v>
      </c>
      <c r="L83" s="37">
        <v>2016</v>
      </c>
      <c r="M83" s="35" t="s">
        <v>79</v>
      </c>
      <c r="N83" s="38">
        <v>54778</v>
      </c>
      <c r="O83" s="39">
        <v>657336</v>
      </c>
    </row>
    <row r="84" spans="4:15" ht="15.75" x14ac:dyDescent="0.25">
      <c r="D84" t="str">
        <f>COUNTIF($E$4:E84,E84)&amp;E84</f>
        <v>3A001</v>
      </c>
      <c r="E84" s="21" t="s">
        <v>59</v>
      </c>
      <c r="F84" s="21" t="s">
        <v>60</v>
      </c>
      <c r="G84" s="22" t="s">
        <v>61</v>
      </c>
      <c r="H84" s="23">
        <v>36718</v>
      </c>
      <c r="I84" s="22" t="s">
        <v>62</v>
      </c>
      <c r="J84" s="22" t="s">
        <v>63</v>
      </c>
      <c r="K84" s="22" t="s">
        <v>64</v>
      </c>
      <c r="L84" s="24">
        <v>2000</v>
      </c>
      <c r="M84" s="22" t="s">
        <v>65</v>
      </c>
      <c r="N84" s="25">
        <v>33324</v>
      </c>
      <c r="O84" s="26">
        <v>399888</v>
      </c>
    </row>
    <row r="85" spans="4:15" ht="15.75" x14ac:dyDescent="0.25">
      <c r="D85" t="str">
        <f>COUNTIF($E$4:E85,E85)&amp;E85</f>
        <v>3A002</v>
      </c>
      <c r="E85" s="21" t="s">
        <v>66</v>
      </c>
      <c r="F85" s="27" t="s">
        <v>67</v>
      </c>
      <c r="G85" s="27" t="s">
        <v>68</v>
      </c>
      <c r="H85" s="28">
        <v>36861</v>
      </c>
      <c r="I85" s="27" t="s">
        <v>69</v>
      </c>
      <c r="J85" s="27" t="s">
        <v>63</v>
      </c>
      <c r="K85" s="27" t="s">
        <v>64</v>
      </c>
      <c r="L85" s="29">
        <v>2000</v>
      </c>
      <c r="M85" s="27" t="s">
        <v>65</v>
      </c>
      <c r="N85" s="30">
        <v>23694</v>
      </c>
      <c r="O85" s="31">
        <v>284328</v>
      </c>
    </row>
    <row r="86" spans="4:15" ht="15.75" x14ac:dyDescent="0.25">
      <c r="D86" t="str">
        <f>COUNTIF($E$4:E86,E86)&amp;E86</f>
        <v>3A003</v>
      </c>
      <c r="E86" s="21" t="s">
        <v>70</v>
      </c>
      <c r="F86" s="21" t="s">
        <v>71</v>
      </c>
      <c r="G86" s="22" t="s">
        <v>72</v>
      </c>
      <c r="H86" s="23">
        <v>37003</v>
      </c>
      <c r="I86" s="22" t="s">
        <v>73</v>
      </c>
      <c r="J86" s="22" t="s">
        <v>74</v>
      </c>
      <c r="K86" s="22" t="s">
        <v>64</v>
      </c>
      <c r="L86" s="24">
        <v>2001</v>
      </c>
      <c r="M86" s="22" t="s">
        <v>65</v>
      </c>
      <c r="N86" s="25">
        <v>47546</v>
      </c>
      <c r="O86" s="26">
        <v>570552</v>
      </c>
    </row>
    <row r="87" spans="4:15" ht="15.75" x14ac:dyDescent="0.25">
      <c r="D87" t="str">
        <f>COUNTIF($E$4:E87,E87)&amp;E87</f>
        <v>3A004</v>
      </c>
      <c r="E87" s="21" t="s">
        <v>75</v>
      </c>
      <c r="F87" s="27" t="s">
        <v>76</v>
      </c>
      <c r="G87" s="27" t="s">
        <v>68</v>
      </c>
      <c r="H87" s="28">
        <v>37042</v>
      </c>
      <c r="I87" s="27" t="s">
        <v>77</v>
      </c>
      <c r="J87" s="27" t="s">
        <v>78</v>
      </c>
      <c r="K87" s="27" t="s">
        <v>64</v>
      </c>
      <c r="L87" s="29">
        <v>2001</v>
      </c>
      <c r="M87" s="27" t="s">
        <v>79</v>
      </c>
      <c r="N87" s="30">
        <v>18114</v>
      </c>
      <c r="O87" s="31">
        <v>217368</v>
      </c>
    </row>
    <row r="88" spans="4:15" ht="15.75" x14ac:dyDescent="0.25">
      <c r="D88" t="str">
        <f>COUNTIF($E$4:E88,E88)&amp;E88</f>
        <v>3A005</v>
      </c>
      <c r="E88" s="21" t="s">
        <v>80</v>
      </c>
      <c r="F88" s="21" t="s">
        <v>81</v>
      </c>
      <c r="G88" s="22" t="s">
        <v>82</v>
      </c>
      <c r="H88" s="23">
        <v>37482</v>
      </c>
      <c r="I88" s="22" t="s">
        <v>69</v>
      </c>
      <c r="J88" s="22" t="s">
        <v>63</v>
      </c>
      <c r="K88" s="22" t="s">
        <v>64</v>
      </c>
      <c r="L88" s="24">
        <v>2002</v>
      </c>
      <c r="M88" s="22" t="s">
        <v>83</v>
      </c>
      <c r="N88" s="25">
        <v>57487</v>
      </c>
      <c r="O88" s="26">
        <v>689844</v>
      </c>
    </row>
    <row r="89" spans="4:15" ht="15.75" x14ac:dyDescent="0.25">
      <c r="D89" t="str">
        <f>COUNTIF($E$4:E89,E89)&amp;E89</f>
        <v>3A006</v>
      </c>
      <c r="E89" s="21" t="s">
        <v>84</v>
      </c>
      <c r="F89" s="32" t="s">
        <v>85</v>
      </c>
      <c r="G89" s="27" t="s">
        <v>86</v>
      </c>
      <c r="H89" s="28">
        <v>37663</v>
      </c>
      <c r="I89" s="27" t="s">
        <v>62</v>
      </c>
      <c r="J89" s="27" t="s">
        <v>63</v>
      </c>
      <c r="K89" s="27" t="s">
        <v>64</v>
      </c>
      <c r="L89" s="33">
        <v>2003</v>
      </c>
      <c r="M89" s="27" t="s">
        <v>83</v>
      </c>
      <c r="N89" s="30">
        <v>61355</v>
      </c>
      <c r="O89" s="31">
        <v>736260</v>
      </c>
    </row>
    <row r="90" spans="4:15" ht="15.75" x14ac:dyDescent="0.25">
      <c r="D90" t="str">
        <f>COUNTIF($E$4:E90,E90)&amp;E90</f>
        <v>3A007</v>
      </c>
      <c r="E90" s="21" t="s">
        <v>87</v>
      </c>
      <c r="F90" s="22" t="s">
        <v>88</v>
      </c>
      <c r="G90" s="22" t="s">
        <v>68</v>
      </c>
      <c r="H90" s="23">
        <v>38039</v>
      </c>
      <c r="I90" s="22" t="s">
        <v>89</v>
      </c>
      <c r="J90" s="22" t="s">
        <v>78</v>
      </c>
      <c r="K90" s="22" t="s">
        <v>90</v>
      </c>
      <c r="L90" s="34">
        <v>2004</v>
      </c>
      <c r="M90" s="22" t="s">
        <v>79</v>
      </c>
      <c r="N90" s="25">
        <v>19399</v>
      </c>
      <c r="O90" s="26">
        <v>232788</v>
      </c>
    </row>
    <row r="91" spans="4:15" ht="15.75" x14ac:dyDescent="0.25">
      <c r="D91" t="str">
        <f>COUNTIF($E$4:E91,E91)&amp;E91</f>
        <v>3A008</v>
      </c>
      <c r="E91" s="21" t="s">
        <v>91</v>
      </c>
      <c r="F91" s="27" t="s">
        <v>92</v>
      </c>
      <c r="G91" s="27" t="s">
        <v>93</v>
      </c>
      <c r="H91" s="28">
        <v>38054</v>
      </c>
      <c r="I91" s="27" t="s">
        <v>94</v>
      </c>
      <c r="J91" s="27" t="s">
        <v>74</v>
      </c>
      <c r="K91" s="27" t="s">
        <v>90</v>
      </c>
      <c r="L91" s="29">
        <v>2004</v>
      </c>
      <c r="M91" s="27" t="s">
        <v>65</v>
      </c>
      <c r="N91" s="30">
        <v>19841</v>
      </c>
      <c r="O91" s="31">
        <v>238092</v>
      </c>
    </row>
    <row r="92" spans="4:15" ht="15.75" x14ac:dyDescent="0.25">
      <c r="D92" t="str">
        <f>COUNTIF($E$4:E92,E92)&amp;E92</f>
        <v>3A009</v>
      </c>
      <c r="E92" s="21" t="s">
        <v>95</v>
      </c>
      <c r="F92" s="21" t="s">
        <v>96</v>
      </c>
      <c r="G92" s="22" t="s">
        <v>72</v>
      </c>
      <c r="H92" s="23">
        <v>38096</v>
      </c>
      <c r="I92" s="22" t="s">
        <v>97</v>
      </c>
      <c r="J92" s="22" t="s">
        <v>63</v>
      </c>
      <c r="K92" s="22" t="s">
        <v>64</v>
      </c>
      <c r="L92" s="24">
        <v>2000</v>
      </c>
      <c r="M92" s="22" t="s">
        <v>79</v>
      </c>
      <c r="N92" s="25">
        <v>47778</v>
      </c>
      <c r="O92" s="26">
        <v>573336</v>
      </c>
    </row>
    <row r="93" spans="4:15" ht="15.75" x14ac:dyDescent="0.25">
      <c r="D93" t="str">
        <f>COUNTIF($E$4:E93,E93)&amp;E93</f>
        <v>3A010</v>
      </c>
      <c r="E93" s="21" t="s">
        <v>98</v>
      </c>
      <c r="F93" s="32" t="s">
        <v>99</v>
      </c>
      <c r="G93" s="27" t="s">
        <v>93</v>
      </c>
      <c r="H93" s="28">
        <v>38163</v>
      </c>
      <c r="I93" s="27" t="s">
        <v>100</v>
      </c>
      <c r="J93" s="27" t="s">
        <v>74</v>
      </c>
      <c r="K93" s="27" t="s">
        <v>64</v>
      </c>
      <c r="L93" s="33">
        <v>2000</v>
      </c>
      <c r="M93" s="27" t="s">
        <v>79</v>
      </c>
      <c r="N93" s="30">
        <v>21602</v>
      </c>
      <c r="O93" s="31">
        <v>259224</v>
      </c>
    </row>
    <row r="94" spans="4:15" ht="15.75" x14ac:dyDescent="0.25">
      <c r="D94" t="str">
        <f>COUNTIF($E$4:E94,E94)&amp;E94</f>
        <v>3A011</v>
      </c>
      <c r="E94" s="21" t="s">
        <v>101</v>
      </c>
      <c r="F94" s="22" t="s">
        <v>102</v>
      </c>
      <c r="G94" s="22" t="s">
        <v>103</v>
      </c>
      <c r="H94" s="23">
        <v>38185</v>
      </c>
      <c r="I94" s="22" t="s">
        <v>89</v>
      </c>
      <c r="J94" s="22" t="s">
        <v>78</v>
      </c>
      <c r="K94" s="22" t="s">
        <v>90</v>
      </c>
      <c r="L94" s="34">
        <v>2004</v>
      </c>
      <c r="M94" s="22" t="s">
        <v>65</v>
      </c>
      <c r="N94" s="25">
        <v>54542</v>
      </c>
      <c r="O94" s="26">
        <v>654504</v>
      </c>
    </row>
    <row r="95" spans="4:15" ht="15.75" x14ac:dyDescent="0.25">
      <c r="D95" t="str">
        <f>COUNTIF($E$4:E95,E95)&amp;E95</f>
        <v>3A012</v>
      </c>
      <c r="E95" s="21" t="s">
        <v>104</v>
      </c>
      <c r="F95" s="27" t="s">
        <v>105</v>
      </c>
      <c r="G95" s="27" t="s">
        <v>93</v>
      </c>
      <c r="H95" s="28">
        <v>38291</v>
      </c>
      <c r="I95" s="27" t="s">
        <v>77</v>
      </c>
      <c r="J95" s="27" t="s">
        <v>78</v>
      </c>
      <c r="K95" s="27" t="s">
        <v>90</v>
      </c>
      <c r="L95" s="29">
        <v>2004</v>
      </c>
      <c r="M95" s="27" t="s">
        <v>79</v>
      </c>
      <c r="N95" s="30">
        <v>19549</v>
      </c>
      <c r="O95" s="31">
        <v>234588</v>
      </c>
    </row>
    <row r="96" spans="4:15" ht="15.75" x14ac:dyDescent="0.25">
      <c r="D96" t="str">
        <f>COUNTIF($E$4:E96,E96)&amp;E96</f>
        <v>3A013</v>
      </c>
      <c r="E96" s="21" t="s">
        <v>106</v>
      </c>
      <c r="F96" s="21" t="s">
        <v>107</v>
      </c>
      <c r="G96" s="22" t="s">
        <v>103</v>
      </c>
      <c r="H96" s="23">
        <v>38417</v>
      </c>
      <c r="I96" s="22" t="s">
        <v>108</v>
      </c>
      <c r="J96" s="22" t="s">
        <v>63</v>
      </c>
      <c r="K96" s="22" t="s">
        <v>64</v>
      </c>
      <c r="L96" s="24">
        <v>2005</v>
      </c>
      <c r="M96" s="22" t="s">
        <v>65</v>
      </c>
      <c r="N96" s="25">
        <v>58821</v>
      </c>
      <c r="O96" s="26">
        <v>705852</v>
      </c>
    </row>
    <row r="97" spans="4:15" ht="15.75" x14ac:dyDescent="0.25">
      <c r="D97" t="str">
        <f>COUNTIF($E$4:E97,E97)&amp;E97</f>
        <v>3A014</v>
      </c>
      <c r="E97" s="21" t="s">
        <v>109</v>
      </c>
      <c r="F97" s="32" t="s">
        <v>110</v>
      </c>
      <c r="G97" s="27" t="s">
        <v>61</v>
      </c>
      <c r="H97" s="28">
        <v>38678</v>
      </c>
      <c r="I97" s="27" t="s">
        <v>100</v>
      </c>
      <c r="J97" s="27" t="s">
        <v>74</v>
      </c>
      <c r="K97" s="27" t="s">
        <v>64</v>
      </c>
      <c r="L97" s="33">
        <v>2005</v>
      </c>
      <c r="M97" s="27" t="s">
        <v>79</v>
      </c>
      <c r="N97" s="30">
        <v>56762</v>
      </c>
      <c r="O97" s="31">
        <v>681144</v>
      </c>
    </row>
    <row r="98" spans="4:15" ht="15.75" x14ac:dyDescent="0.25">
      <c r="D98" t="str">
        <f>COUNTIF($E$4:E98,E98)&amp;E98</f>
        <v>3A015</v>
      </c>
      <c r="E98" s="21" t="s">
        <v>111</v>
      </c>
      <c r="F98" s="21" t="s">
        <v>112</v>
      </c>
      <c r="G98" s="22" t="s">
        <v>72</v>
      </c>
      <c r="H98" s="23">
        <v>38866</v>
      </c>
      <c r="I98" s="22" t="s">
        <v>108</v>
      </c>
      <c r="J98" s="22" t="s">
        <v>63</v>
      </c>
      <c r="K98" s="22" t="s">
        <v>64</v>
      </c>
      <c r="L98" s="24">
        <v>2006</v>
      </c>
      <c r="M98" s="22" t="s">
        <v>65</v>
      </c>
      <c r="N98" s="25">
        <v>58575</v>
      </c>
      <c r="O98" s="26">
        <v>702900</v>
      </c>
    </row>
    <row r="99" spans="4:15" ht="15.75" x14ac:dyDescent="0.25">
      <c r="D99" t="str">
        <f>COUNTIF($E$4:E99,E99)&amp;E99</f>
        <v>3A016</v>
      </c>
      <c r="E99" s="21" t="s">
        <v>113</v>
      </c>
      <c r="F99" s="27" t="s">
        <v>114</v>
      </c>
      <c r="G99" s="27" t="s">
        <v>86</v>
      </c>
      <c r="H99" s="28">
        <v>38968</v>
      </c>
      <c r="I99" s="27" t="s">
        <v>89</v>
      </c>
      <c r="J99" s="27" t="s">
        <v>78</v>
      </c>
      <c r="K99" s="27" t="s">
        <v>90</v>
      </c>
      <c r="L99" s="29">
        <v>2006</v>
      </c>
      <c r="M99" s="27" t="s">
        <v>79</v>
      </c>
      <c r="N99" s="30">
        <v>41834</v>
      </c>
      <c r="O99" s="31">
        <v>502008</v>
      </c>
    </row>
    <row r="100" spans="4:15" ht="15.75" x14ac:dyDescent="0.25">
      <c r="D100" t="str">
        <f>COUNTIF($E$4:E100,E100)&amp;E100</f>
        <v>3A017</v>
      </c>
      <c r="E100" s="21" t="s">
        <v>115</v>
      </c>
      <c r="F100" s="22" t="s">
        <v>116</v>
      </c>
      <c r="G100" s="22" t="s">
        <v>93</v>
      </c>
      <c r="H100" s="23">
        <v>39075</v>
      </c>
      <c r="I100" s="22" t="s">
        <v>77</v>
      </c>
      <c r="J100" s="22" t="s">
        <v>78</v>
      </c>
      <c r="K100" s="22" t="s">
        <v>90</v>
      </c>
      <c r="L100" s="34">
        <v>2006</v>
      </c>
      <c r="M100" s="22" t="s">
        <v>83</v>
      </c>
      <c r="N100" s="25">
        <v>21970</v>
      </c>
      <c r="O100" s="26">
        <v>263640</v>
      </c>
    </row>
    <row r="101" spans="4:15" ht="15.75" x14ac:dyDescent="0.25">
      <c r="D101" t="str">
        <f>COUNTIF($E$4:E101,E101)&amp;E101</f>
        <v>3A018</v>
      </c>
      <c r="E101" s="21" t="s">
        <v>117</v>
      </c>
      <c r="F101" s="27" t="s">
        <v>118</v>
      </c>
      <c r="G101" s="27" t="s">
        <v>61</v>
      </c>
      <c r="H101" s="28">
        <v>39122</v>
      </c>
      <c r="I101" s="27" t="s">
        <v>77</v>
      </c>
      <c r="J101" s="27" t="s">
        <v>78</v>
      </c>
      <c r="K101" s="27" t="s">
        <v>90</v>
      </c>
      <c r="L101" s="29">
        <v>2007</v>
      </c>
      <c r="M101" s="27" t="s">
        <v>79</v>
      </c>
      <c r="N101" s="30">
        <v>51939</v>
      </c>
      <c r="O101" s="31">
        <v>623268</v>
      </c>
    </row>
    <row r="102" spans="4:15" ht="15.75" x14ac:dyDescent="0.25">
      <c r="D102" t="str">
        <f>COUNTIF($E$4:E102,E102)&amp;E102</f>
        <v>3A019</v>
      </c>
      <c r="E102" s="21" t="s">
        <v>119</v>
      </c>
      <c r="F102" s="22" t="s">
        <v>120</v>
      </c>
      <c r="G102" s="22" t="s">
        <v>61</v>
      </c>
      <c r="H102" s="23">
        <v>39202</v>
      </c>
      <c r="I102" s="22" t="s">
        <v>121</v>
      </c>
      <c r="J102" s="22" t="s">
        <v>78</v>
      </c>
      <c r="K102" s="22" t="s">
        <v>64</v>
      </c>
      <c r="L102" s="34">
        <v>2007</v>
      </c>
      <c r="M102" s="22" t="s">
        <v>65</v>
      </c>
      <c r="N102" s="25">
        <v>51030</v>
      </c>
      <c r="O102" s="26">
        <v>612360</v>
      </c>
    </row>
    <row r="103" spans="4:15" ht="15.75" x14ac:dyDescent="0.25">
      <c r="D103" t="str">
        <f>COUNTIF($E$4:E103,E103)&amp;E103</f>
        <v>3A020</v>
      </c>
      <c r="E103" s="21" t="s">
        <v>122</v>
      </c>
      <c r="F103" s="27" t="s">
        <v>123</v>
      </c>
      <c r="G103" s="27" t="s">
        <v>93</v>
      </c>
      <c r="H103" s="28">
        <v>39424</v>
      </c>
      <c r="I103" s="27" t="s">
        <v>121</v>
      </c>
      <c r="J103" s="27" t="s">
        <v>78</v>
      </c>
      <c r="K103" s="27" t="s">
        <v>90</v>
      </c>
      <c r="L103" s="29">
        <v>2007</v>
      </c>
      <c r="M103" s="27" t="s">
        <v>79</v>
      </c>
      <c r="N103" s="30">
        <v>19429</v>
      </c>
      <c r="O103" s="31">
        <v>233148</v>
      </c>
    </row>
    <row r="104" spans="4:15" ht="15.75" x14ac:dyDescent="0.25">
      <c r="D104" t="str">
        <f>COUNTIF($E$4:E104,E104)&amp;E104</f>
        <v>3A021</v>
      </c>
      <c r="E104" s="21" t="s">
        <v>124</v>
      </c>
      <c r="F104" s="22" t="s">
        <v>125</v>
      </c>
      <c r="G104" s="22" t="s">
        <v>103</v>
      </c>
      <c r="H104" s="23">
        <v>39450</v>
      </c>
      <c r="I104" s="22" t="s">
        <v>89</v>
      </c>
      <c r="J104" s="22" t="s">
        <v>78</v>
      </c>
      <c r="K104" s="22" t="s">
        <v>90</v>
      </c>
      <c r="L104" s="34">
        <v>2008</v>
      </c>
      <c r="M104" s="22" t="s">
        <v>79</v>
      </c>
      <c r="N104" s="25">
        <v>37815</v>
      </c>
      <c r="O104" s="26">
        <v>453780</v>
      </c>
    </row>
    <row r="105" spans="4:15" ht="15.75" x14ac:dyDescent="0.25">
      <c r="D105" t="str">
        <f>COUNTIF($E$4:E105,E105)&amp;E105</f>
        <v>3A022</v>
      </c>
      <c r="E105" s="21" t="s">
        <v>126</v>
      </c>
      <c r="F105" s="32" t="s">
        <v>127</v>
      </c>
      <c r="G105" s="27" t="s">
        <v>61</v>
      </c>
      <c r="H105" s="28">
        <v>39682</v>
      </c>
      <c r="I105" s="27" t="s">
        <v>94</v>
      </c>
      <c r="J105" s="27" t="s">
        <v>74</v>
      </c>
      <c r="K105" s="27" t="s">
        <v>64</v>
      </c>
      <c r="L105" s="33">
        <v>2008</v>
      </c>
      <c r="M105" s="27" t="s">
        <v>83</v>
      </c>
      <c r="N105" s="30">
        <v>32912</v>
      </c>
      <c r="O105" s="31">
        <v>394944</v>
      </c>
    </row>
    <row r="106" spans="4:15" ht="15.75" x14ac:dyDescent="0.25">
      <c r="D106" t="str">
        <f>COUNTIF($E$4:E106,E106)&amp;E106</f>
        <v>3A023</v>
      </c>
      <c r="E106" s="21" t="s">
        <v>128</v>
      </c>
      <c r="F106" s="22" t="s">
        <v>129</v>
      </c>
      <c r="G106" s="22" t="s">
        <v>82</v>
      </c>
      <c r="H106" s="23">
        <v>39842</v>
      </c>
      <c r="I106" s="22" t="s">
        <v>89</v>
      </c>
      <c r="J106" s="22" t="s">
        <v>78</v>
      </c>
      <c r="K106" s="22" t="s">
        <v>90</v>
      </c>
      <c r="L106" s="34">
        <v>2009</v>
      </c>
      <c r="M106" s="22" t="s">
        <v>83</v>
      </c>
      <c r="N106" s="25">
        <v>74422</v>
      </c>
      <c r="O106" s="26">
        <v>893064</v>
      </c>
    </row>
    <row r="107" spans="4:15" ht="15.75" x14ac:dyDescent="0.25">
      <c r="D107" t="str">
        <f>COUNTIF($E$4:E107,E107)&amp;E107</f>
        <v>3A024</v>
      </c>
      <c r="E107" s="21" t="s">
        <v>130</v>
      </c>
      <c r="F107" s="32" t="s">
        <v>131</v>
      </c>
      <c r="G107" s="27" t="s">
        <v>86</v>
      </c>
      <c r="H107" s="28">
        <v>39848</v>
      </c>
      <c r="I107" s="27" t="s">
        <v>108</v>
      </c>
      <c r="J107" s="27" t="s">
        <v>63</v>
      </c>
      <c r="K107" s="27" t="s">
        <v>64</v>
      </c>
      <c r="L107" s="33">
        <v>2009</v>
      </c>
      <c r="M107" s="27" t="s">
        <v>83</v>
      </c>
      <c r="N107" s="30">
        <v>58694</v>
      </c>
      <c r="O107" s="31">
        <v>704328</v>
      </c>
    </row>
    <row r="108" spans="4:15" ht="15.75" x14ac:dyDescent="0.25">
      <c r="D108" t="str">
        <f>COUNTIF($E$4:E108,E108)&amp;E108</f>
        <v>3A025</v>
      </c>
      <c r="E108" s="21" t="s">
        <v>132</v>
      </c>
      <c r="F108" s="22" t="s">
        <v>133</v>
      </c>
      <c r="G108" s="22" t="s">
        <v>82</v>
      </c>
      <c r="H108" s="23">
        <v>40223</v>
      </c>
      <c r="I108" s="22" t="s">
        <v>121</v>
      </c>
      <c r="J108" s="22" t="s">
        <v>78</v>
      </c>
      <c r="K108" s="22" t="s">
        <v>90</v>
      </c>
      <c r="L108" s="34">
        <v>2010</v>
      </c>
      <c r="M108" s="22" t="s">
        <v>79</v>
      </c>
      <c r="N108" s="25">
        <v>87889</v>
      </c>
      <c r="O108" s="26">
        <v>1054668</v>
      </c>
    </row>
    <row r="109" spans="4:15" ht="15.75" x14ac:dyDescent="0.25">
      <c r="D109" t="str">
        <f>COUNTIF($E$4:E109,E109)&amp;E109</f>
        <v>3A026</v>
      </c>
      <c r="E109" s="21" t="s">
        <v>134</v>
      </c>
      <c r="F109" s="32" t="s">
        <v>135</v>
      </c>
      <c r="G109" s="27" t="s">
        <v>72</v>
      </c>
      <c r="H109" s="28">
        <v>40531</v>
      </c>
      <c r="I109" s="27" t="s">
        <v>97</v>
      </c>
      <c r="J109" s="27" t="s">
        <v>63</v>
      </c>
      <c r="K109" s="27" t="s">
        <v>64</v>
      </c>
      <c r="L109" s="33">
        <v>2010</v>
      </c>
      <c r="M109" s="27" t="s">
        <v>65</v>
      </c>
      <c r="N109" s="30">
        <v>58136</v>
      </c>
      <c r="O109" s="31">
        <v>697632</v>
      </c>
    </row>
    <row r="110" spans="4:15" ht="15.75" x14ac:dyDescent="0.25">
      <c r="D110" t="str">
        <f>COUNTIF($E$4:E110,E110)&amp;E110</f>
        <v>3A027</v>
      </c>
      <c r="E110" s="21" t="s">
        <v>136</v>
      </c>
      <c r="F110" s="22" t="s">
        <v>137</v>
      </c>
      <c r="G110" s="22" t="s">
        <v>93</v>
      </c>
      <c r="H110" s="23">
        <v>40618</v>
      </c>
      <c r="I110" s="22" t="s">
        <v>138</v>
      </c>
      <c r="J110" s="22" t="s">
        <v>139</v>
      </c>
      <c r="K110" s="22" t="s">
        <v>90</v>
      </c>
      <c r="L110" s="34">
        <v>2011</v>
      </c>
      <c r="M110" s="22" t="s">
        <v>83</v>
      </c>
      <c r="N110" s="25">
        <v>21265</v>
      </c>
      <c r="O110" s="26">
        <v>255180</v>
      </c>
    </row>
    <row r="111" spans="4:15" ht="15.75" x14ac:dyDescent="0.25">
      <c r="D111" t="str">
        <f>COUNTIF($E$4:E111,E111)&amp;E111</f>
        <v>3A028</v>
      </c>
      <c r="E111" s="21" t="s">
        <v>140</v>
      </c>
      <c r="F111" s="32" t="s">
        <v>141</v>
      </c>
      <c r="G111" s="27" t="s">
        <v>103</v>
      </c>
      <c r="H111" s="28">
        <v>40776</v>
      </c>
      <c r="I111" s="27" t="s">
        <v>108</v>
      </c>
      <c r="J111" s="27" t="s">
        <v>63</v>
      </c>
      <c r="K111" s="27" t="s">
        <v>64</v>
      </c>
      <c r="L111" s="33">
        <v>2011</v>
      </c>
      <c r="M111" s="27" t="s">
        <v>79</v>
      </c>
      <c r="N111" s="30">
        <v>59751</v>
      </c>
      <c r="O111" s="31">
        <v>717012</v>
      </c>
    </row>
    <row r="112" spans="4:15" ht="15.75" x14ac:dyDescent="0.25">
      <c r="D112" t="str">
        <f>COUNTIF($E$4:E112,E112)&amp;E112</f>
        <v>3A029</v>
      </c>
      <c r="E112" s="21" t="s">
        <v>142</v>
      </c>
      <c r="F112" s="21" t="s">
        <v>143</v>
      </c>
      <c r="G112" s="22" t="s">
        <v>86</v>
      </c>
      <c r="H112" s="23">
        <v>41234</v>
      </c>
      <c r="I112" s="22" t="s">
        <v>97</v>
      </c>
      <c r="J112" s="22" t="s">
        <v>63</v>
      </c>
      <c r="K112" s="22" t="s">
        <v>64</v>
      </c>
      <c r="L112" s="24">
        <v>2012</v>
      </c>
      <c r="M112" s="22" t="s">
        <v>79</v>
      </c>
      <c r="N112" s="25">
        <v>39823</v>
      </c>
      <c r="O112" s="26">
        <v>477876</v>
      </c>
    </row>
    <row r="113" spans="4:15" ht="15.75" x14ac:dyDescent="0.25">
      <c r="D113" t="str">
        <f>COUNTIF($E$4:E113,E113)&amp;E113</f>
        <v>3A030</v>
      </c>
      <c r="E113" s="21" t="s">
        <v>144</v>
      </c>
      <c r="F113" s="32" t="s">
        <v>145</v>
      </c>
      <c r="G113" s="27" t="s">
        <v>93</v>
      </c>
      <c r="H113" s="28">
        <v>41364</v>
      </c>
      <c r="I113" s="27" t="s">
        <v>62</v>
      </c>
      <c r="J113" s="27" t="s">
        <v>63</v>
      </c>
      <c r="K113" s="27" t="s">
        <v>64</v>
      </c>
      <c r="L113" s="33">
        <v>2013</v>
      </c>
      <c r="M113" s="27" t="s">
        <v>79</v>
      </c>
      <c r="N113" s="30">
        <v>18786</v>
      </c>
      <c r="O113" s="31">
        <v>225432</v>
      </c>
    </row>
    <row r="114" spans="4:15" ht="15.75" x14ac:dyDescent="0.25">
      <c r="D114" t="str">
        <f>COUNTIF($E$4:E114,E114)&amp;E114</f>
        <v>3A031</v>
      </c>
      <c r="E114" s="21" t="s">
        <v>146</v>
      </c>
      <c r="F114" s="22" t="s">
        <v>147</v>
      </c>
      <c r="G114" s="22" t="s">
        <v>103</v>
      </c>
      <c r="H114" s="23">
        <v>41415</v>
      </c>
      <c r="I114" s="22" t="s">
        <v>89</v>
      </c>
      <c r="J114" s="22" t="s">
        <v>78</v>
      </c>
      <c r="K114" s="22" t="s">
        <v>90</v>
      </c>
      <c r="L114" s="34">
        <v>2013</v>
      </c>
      <c r="M114" s="22" t="s">
        <v>79</v>
      </c>
      <c r="N114" s="25">
        <v>53621</v>
      </c>
      <c r="O114" s="26">
        <v>643452</v>
      </c>
    </row>
    <row r="115" spans="4:15" ht="15.75" x14ac:dyDescent="0.25">
      <c r="D115" t="str">
        <f>COUNTIF($E$4:E115,E115)&amp;E115</f>
        <v>3A032</v>
      </c>
      <c r="E115" s="21" t="s">
        <v>148</v>
      </c>
      <c r="F115" s="27" t="s">
        <v>149</v>
      </c>
      <c r="G115" s="27" t="s">
        <v>61</v>
      </c>
      <c r="H115" s="28">
        <v>41432</v>
      </c>
      <c r="I115" s="27" t="s">
        <v>121</v>
      </c>
      <c r="J115" s="27" t="s">
        <v>78</v>
      </c>
      <c r="K115" s="27" t="s">
        <v>90</v>
      </c>
      <c r="L115" s="29">
        <v>2013</v>
      </c>
      <c r="M115" s="27" t="s">
        <v>83</v>
      </c>
      <c r="N115" s="30">
        <v>52025</v>
      </c>
      <c r="O115" s="31">
        <v>624300</v>
      </c>
    </row>
    <row r="116" spans="4:15" ht="15.75" x14ac:dyDescent="0.25">
      <c r="D116" t="str">
        <f>COUNTIF($E$4:E116,E116)&amp;E116</f>
        <v>3A033</v>
      </c>
      <c r="E116" s="21" t="s">
        <v>150</v>
      </c>
      <c r="F116" s="21" t="s">
        <v>151</v>
      </c>
      <c r="G116" s="22" t="s">
        <v>72</v>
      </c>
      <c r="H116" s="23">
        <v>41463</v>
      </c>
      <c r="I116" s="22" t="s">
        <v>108</v>
      </c>
      <c r="J116" s="22" t="s">
        <v>63</v>
      </c>
      <c r="K116" s="22" t="s">
        <v>64</v>
      </c>
      <c r="L116" s="24">
        <v>2013</v>
      </c>
      <c r="M116" s="22" t="s">
        <v>79</v>
      </c>
      <c r="N116" s="25">
        <v>55708</v>
      </c>
      <c r="O116" s="26">
        <v>668496</v>
      </c>
    </row>
    <row r="117" spans="4:15" ht="15.75" x14ac:dyDescent="0.25">
      <c r="D117" t="str">
        <f>COUNTIF($E$4:E117,E117)&amp;E117</f>
        <v>3A034</v>
      </c>
      <c r="E117" s="21" t="s">
        <v>152</v>
      </c>
      <c r="F117" s="27" t="s">
        <v>153</v>
      </c>
      <c r="G117" s="27" t="s">
        <v>82</v>
      </c>
      <c r="H117" s="28">
        <v>41768</v>
      </c>
      <c r="I117" s="27" t="s">
        <v>77</v>
      </c>
      <c r="J117" s="27" t="s">
        <v>78</v>
      </c>
      <c r="K117" s="27" t="s">
        <v>90</v>
      </c>
      <c r="L117" s="29">
        <v>2014</v>
      </c>
      <c r="M117" s="27" t="s">
        <v>79</v>
      </c>
      <c r="N117" s="30">
        <v>75883</v>
      </c>
      <c r="O117" s="31">
        <v>910596</v>
      </c>
    </row>
    <row r="118" spans="4:15" ht="15.75" x14ac:dyDescent="0.25">
      <c r="D118" t="str">
        <f>COUNTIF($E$4:E118,E118)&amp;E118</f>
        <v>3A035</v>
      </c>
      <c r="E118" s="21" t="s">
        <v>154</v>
      </c>
      <c r="F118" s="22" t="s">
        <v>155</v>
      </c>
      <c r="G118" s="22" t="s">
        <v>82</v>
      </c>
      <c r="H118" s="23">
        <v>42046</v>
      </c>
      <c r="I118" s="22" t="s">
        <v>77</v>
      </c>
      <c r="J118" s="22" t="s">
        <v>78</v>
      </c>
      <c r="K118" s="22" t="s">
        <v>90</v>
      </c>
      <c r="L118" s="34">
        <v>2015</v>
      </c>
      <c r="M118" s="22" t="s">
        <v>79</v>
      </c>
      <c r="N118" s="25">
        <v>63548</v>
      </c>
      <c r="O118" s="26">
        <v>762576</v>
      </c>
    </row>
    <row r="119" spans="4:15" ht="15.75" x14ac:dyDescent="0.25">
      <c r="D119" t="str">
        <f>COUNTIF($E$4:E119,E119)&amp;E119</f>
        <v>3A036</v>
      </c>
      <c r="E119" s="21" t="s">
        <v>156</v>
      </c>
      <c r="F119" s="27" t="s">
        <v>157</v>
      </c>
      <c r="G119" s="27" t="s">
        <v>72</v>
      </c>
      <c r="H119" s="28">
        <v>42248</v>
      </c>
      <c r="I119" s="27" t="s">
        <v>89</v>
      </c>
      <c r="J119" s="27" t="s">
        <v>78</v>
      </c>
      <c r="K119" s="27" t="s">
        <v>90</v>
      </c>
      <c r="L119" s="29">
        <v>2015</v>
      </c>
      <c r="M119" s="27" t="s">
        <v>79</v>
      </c>
      <c r="N119" s="30">
        <v>44559</v>
      </c>
      <c r="O119" s="31">
        <v>534708</v>
      </c>
    </row>
    <row r="120" spans="4:15" ht="15.75" x14ac:dyDescent="0.25">
      <c r="D120" t="str">
        <f>COUNTIF($E$4:E120,E120)&amp;E120</f>
        <v>3A037</v>
      </c>
      <c r="E120" s="21" t="s">
        <v>158</v>
      </c>
      <c r="F120" s="22" t="s">
        <v>159</v>
      </c>
      <c r="G120" s="22" t="s">
        <v>68</v>
      </c>
      <c r="H120" s="23">
        <v>42261</v>
      </c>
      <c r="I120" s="22" t="s">
        <v>138</v>
      </c>
      <c r="J120" s="22" t="s">
        <v>139</v>
      </c>
      <c r="K120" s="22" t="s">
        <v>90</v>
      </c>
      <c r="L120" s="34">
        <v>2015</v>
      </c>
      <c r="M120" s="22" t="s">
        <v>79</v>
      </c>
      <c r="N120" s="25">
        <v>17212</v>
      </c>
      <c r="O120" s="26">
        <v>206544</v>
      </c>
    </row>
    <row r="121" spans="4:15" ht="15.75" x14ac:dyDescent="0.25">
      <c r="D121" t="str">
        <f>COUNTIF($E$4:E121,E121)&amp;E121</f>
        <v>3A038</v>
      </c>
      <c r="E121" s="21" t="s">
        <v>160</v>
      </c>
      <c r="F121" s="27" t="s">
        <v>161</v>
      </c>
      <c r="G121" s="27" t="s">
        <v>72</v>
      </c>
      <c r="H121" s="28">
        <v>42267</v>
      </c>
      <c r="I121" s="27" t="s">
        <v>89</v>
      </c>
      <c r="J121" s="27" t="s">
        <v>78</v>
      </c>
      <c r="K121" s="27" t="s">
        <v>90</v>
      </c>
      <c r="L121" s="29">
        <v>2015</v>
      </c>
      <c r="M121" s="27" t="s">
        <v>79</v>
      </c>
      <c r="N121" s="30">
        <v>57994</v>
      </c>
      <c r="O121" s="31">
        <v>695928</v>
      </c>
    </row>
    <row r="122" spans="4:15" ht="15.75" x14ac:dyDescent="0.25">
      <c r="D122" t="str">
        <f>COUNTIF($E$4:E122,E122)&amp;E122</f>
        <v>3A039</v>
      </c>
      <c r="E122" s="21" t="s">
        <v>162</v>
      </c>
      <c r="F122" s="22" t="s">
        <v>163</v>
      </c>
      <c r="G122" s="22" t="s">
        <v>82</v>
      </c>
      <c r="H122" s="23">
        <v>42609</v>
      </c>
      <c r="I122" s="22" t="s">
        <v>100</v>
      </c>
      <c r="J122" s="22" t="s">
        <v>74</v>
      </c>
      <c r="K122" s="22" t="s">
        <v>90</v>
      </c>
      <c r="L122" s="34">
        <v>2016</v>
      </c>
      <c r="M122" s="22" t="s">
        <v>65</v>
      </c>
      <c r="N122" s="25">
        <v>62120</v>
      </c>
      <c r="O122" s="26">
        <v>745440</v>
      </c>
    </row>
    <row r="123" spans="4:15" ht="15.75" x14ac:dyDescent="0.25">
      <c r="D123" t="str">
        <f>COUNTIF($E$4:E123,E123)&amp;E123</f>
        <v>3A040</v>
      </c>
      <c r="E123" s="21" t="s">
        <v>164</v>
      </c>
      <c r="F123" s="35" t="s">
        <v>165</v>
      </c>
      <c r="G123" s="35" t="s">
        <v>61</v>
      </c>
      <c r="H123" s="36">
        <v>42720</v>
      </c>
      <c r="I123" s="35" t="s">
        <v>89</v>
      </c>
      <c r="J123" s="35" t="s">
        <v>78</v>
      </c>
      <c r="K123" s="35" t="s">
        <v>90</v>
      </c>
      <c r="L123" s="37">
        <v>2016</v>
      </c>
      <c r="M123" s="35" t="s">
        <v>79</v>
      </c>
      <c r="N123" s="38">
        <v>54778</v>
      </c>
      <c r="O123" s="39">
        <v>657336</v>
      </c>
    </row>
  </sheetData>
  <protectedRanges>
    <protectedRange sqref="L4:L27 L44:L67 L84:L107" name="Range1"/>
  </protectedRanges>
  <conditionalFormatting sqref="L4:L27">
    <cfRule type="expression" dxfId="4" priority="3">
      <formula>$I4=#REF!</formula>
    </cfRule>
  </conditionalFormatting>
  <conditionalFormatting sqref="L44:L67">
    <cfRule type="expression" dxfId="3" priority="2">
      <formula>$I44=#REF!</formula>
    </cfRule>
  </conditionalFormatting>
  <conditionalFormatting sqref="L84:L107">
    <cfRule type="expression" dxfId="2" priority="1">
      <formula>$I84=#REF!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653F-F9B0-4C7B-B2E7-4FD54F9AA7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BF5E-E72A-47DC-AB8E-F40D7F168081}">
  <dimension ref="C3:M37"/>
  <sheetViews>
    <sheetView workbookViewId="0">
      <selection activeCell="D7" sqref="D6:M7"/>
    </sheetView>
  </sheetViews>
  <sheetFormatPr defaultRowHeight="15" x14ac:dyDescent="0.25"/>
  <cols>
    <col min="4" max="13" width="15.140625" customWidth="1"/>
  </cols>
  <sheetData>
    <row r="3" spans="3:13" ht="15.75" x14ac:dyDescent="0.25">
      <c r="D3" s="18" t="s">
        <v>48</v>
      </c>
    </row>
    <row r="4" spans="3:13" x14ac:dyDescent="0.25">
      <c r="D4" t="s">
        <v>59</v>
      </c>
    </row>
    <row r="6" spans="3:13" x14ac:dyDescent="0.25"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3:13" ht="15.75" x14ac:dyDescent="0.25">
      <c r="D7" s="18" t="s">
        <v>49</v>
      </c>
      <c r="E7" s="18" t="s">
        <v>50</v>
      </c>
      <c r="F7" s="19" t="s">
        <v>51</v>
      </c>
      <c r="G7" s="18" t="s">
        <v>52</v>
      </c>
      <c r="H7" s="18" t="s">
        <v>53</v>
      </c>
      <c r="I7" s="18" t="s">
        <v>54</v>
      </c>
      <c r="J7" s="18" t="s">
        <v>55</v>
      </c>
      <c r="K7" s="18" t="s">
        <v>56</v>
      </c>
      <c r="L7" s="18" t="s">
        <v>57</v>
      </c>
      <c r="M7" s="20" t="s">
        <v>58</v>
      </c>
    </row>
    <row r="8" spans="3:13" x14ac:dyDescent="0.25">
      <c r="C8">
        <v>1</v>
      </c>
      <c r="D8" t="str">
        <f>IFERROR(VLOOKUP($C8&amp;$D$4,Sheet3!$D$3:$O$123,D$6,FALSE),"")</f>
        <v>Rob Verhoff</v>
      </c>
      <c r="E8" t="str">
        <f>IFERROR(VLOOKUP($C8&amp;$D$4,Sheet3!$D$3:$O$123,E$6,FALSE),"")</f>
        <v>Sales</v>
      </c>
      <c r="F8" s="41">
        <f>IFERROR(VLOOKUP($C8&amp;$D$4,Sheet3!$D$3:$O$123,F$6,FALSE),"")</f>
        <v>36718</v>
      </c>
      <c r="G8" t="str">
        <f>IFERROR(VLOOKUP($C8&amp;$D$4,Sheet3!$D$3:$O$123,G$6,FALSE),"")</f>
        <v>Victoria</v>
      </c>
      <c r="H8" t="str">
        <f>IFERROR(VLOOKUP($C8&amp;$D$4,Sheet3!$D$3:$O$123,H$6,FALSE),"")</f>
        <v>Australia</v>
      </c>
      <c r="I8" t="str">
        <f>IFERROR(VLOOKUP($C8&amp;$D$4,Sheet3!$D$3:$O$123,I$6,FALSE),"")</f>
        <v>Female</v>
      </c>
      <c r="J8">
        <f>IFERROR(VLOOKUP($C8&amp;$D$4,Sheet3!$D$3:$O$123,J$6,FALSE),"")</f>
        <v>2000</v>
      </c>
      <c r="K8" t="str">
        <f>IFERROR(VLOOKUP($C8&amp;$D$4,Sheet3!$D$3:$O$123,K$6,FALSE),"")</f>
        <v>Nodal Branch</v>
      </c>
      <c r="L8" s="40">
        <f>IFERROR(VLOOKUP($C8&amp;$D$4,Sheet3!$D$3:$O$123,L$6,FALSE),"")</f>
        <v>33324</v>
      </c>
      <c r="M8" s="40">
        <f>IFERROR(VLOOKUP($C8&amp;$D$4,Sheet3!$D$3:$O$123,M$6,FALSE),"")</f>
        <v>399888</v>
      </c>
    </row>
    <row r="9" spans="3:13" x14ac:dyDescent="0.25">
      <c r="C9">
        <v>2</v>
      </c>
      <c r="D9" t="str">
        <f>IFERROR(VLOOKUP($C9&amp;$D$4,Sheet3!$D$3:$O$123,D$6,FALSE),"")</f>
        <v>Rob Verhoff</v>
      </c>
      <c r="E9" t="str">
        <f>IFERROR(VLOOKUP($C9&amp;$D$4,Sheet3!$D$3:$O$123,E$6,FALSE),"")</f>
        <v>Sales</v>
      </c>
      <c r="F9" s="41">
        <f>IFERROR(VLOOKUP($C9&amp;$D$4,Sheet3!$D$3:$O$123,F$6,FALSE),"")</f>
        <v>36718</v>
      </c>
      <c r="G9" t="str">
        <f>IFERROR(VLOOKUP($C9&amp;$D$4,Sheet3!$D$3:$O$123,G$6,FALSE),"")</f>
        <v>Victoria</v>
      </c>
      <c r="H9" t="str">
        <f>IFERROR(VLOOKUP($C9&amp;$D$4,Sheet3!$D$3:$O$123,H$6,FALSE),"")</f>
        <v>Australia</v>
      </c>
      <c r="I9" t="str">
        <f>IFERROR(VLOOKUP($C9&amp;$D$4,Sheet3!$D$3:$O$123,I$6,FALSE),"")</f>
        <v>Female</v>
      </c>
      <c r="J9">
        <f>IFERROR(VLOOKUP($C9&amp;$D$4,Sheet3!$D$3:$O$123,J$6,FALSE),"")</f>
        <v>2000</v>
      </c>
      <c r="K9" t="str">
        <f>IFERROR(VLOOKUP($C9&amp;$D$4,Sheet3!$D$3:$O$123,K$6,FALSE),"")</f>
        <v>Nodal Branch</v>
      </c>
      <c r="L9" s="40">
        <f>IFERROR(VLOOKUP($C9&amp;$D$4,Sheet3!$D$3:$O$123,L$6,FALSE),"")</f>
        <v>33324</v>
      </c>
      <c r="M9" s="40">
        <f>IFERROR(VLOOKUP($C9&amp;$D$4,Sheet3!$D$3:$O$123,M$6,FALSE),"")</f>
        <v>399888</v>
      </c>
    </row>
    <row r="10" spans="3:13" x14ac:dyDescent="0.25">
      <c r="C10">
        <v>3</v>
      </c>
      <c r="D10" t="str">
        <f>IFERROR(VLOOKUP($C10&amp;$D$4,Sheet3!$D$3:$O$123,D$6,FALSE),"")</f>
        <v>Rob Verhoff</v>
      </c>
      <c r="E10" t="str">
        <f>IFERROR(VLOOKUP($C10&amp;$D$4,Sheet3!$D$3:$O$123,E$6,FALSE),"")</f>
        <v>Sales</v>
      </c>
      <c r="F10" s="41">
        <f>IFERROR(VLOOKUP($C10&amp;$D$4,Sheet3!$D$3:$O$123,F$6,FALSE),"")</f>
        <v>36718</v>
      </c>
      <c r="G10" t="str">
        <f>IFERROR(VLOOKUP($C10&amp;$D$4,Sheet3!$D$3:$O$123,G$6,FALSE),"")</f>
        <v>Victoria</v>
      </c>
      <c r="H10" t="str">
        <f>IFERROR(VLOOKUP($C10&amp;$D$4,Sheet3!$D$3:$O$123,H$6,FALSE),"")</f>
        <v>Australia</v>
      </c>
      <c r="I10" t="str">
        <f>IFERROR(VLOOKUP($C10&amp;$D$4,Sheet3!$D$3:$O$123,I$6,FALSE),"")</f>
        <v>Female</v>
      </c>
      <c r="J10">
        <f>IFERROR(VLOOKUP($C10&amp;$D$4,Sheet3!$D$3:$O$123,J$6,FALSE),"")</f>
        <v>2000</v>
      </c>
      <c r="K10" t="str">
        <f>IFERROR(VLOOKUP($C10&amp;$D$4,Sheet3!$D$3:$O$123,K$6,FALSE),"")</f>
        <v>Nodal Branch</v>
      </c>
      <c r="L10" s="40">
        <f>IFERROR(VLOOKUP($C10&amp;$D$4,Sheet3!$D$3:$O$123,L$6,FALSE),"")</f>
        <v>33324</v>
      </c>
      <c r="M10" s="40">
        <f>IFERROR(VLOOKUP($C10&amp;$D$4,Sheet3!$D$3:$O$123,M$6,FALSE),"")</f>
        <v>399888</v>
      </c>
    </row>
    <row r="11" spans="3:13" x14ac:dyDescent="0.25">
      <c r="C11">
        <v>4</v>
      </c>
      <c r="D11" t="str">
        <f>IFERROR(VLOOKUP($C11&amp;$D$4,Sheet3!$D$3:$O$123,D$6,FALSE),"")</f>
        <v/>
      </c>
      <c r="E11" t="str">
        <f>IFERROR(VLOOKUP($C11&amp;$D$4,Sheet3!$D$3:$O$123,E$6,FALSE),"")</f>
        <v/>
      </c>
      <c r="F11" t="str">
        <f>IFERROR(VLOOKUP($C11&amp;$D$4,Sheet3!$D$3:$O$123,F$6,FALSE),"")</f>
        <v/>
      </c>
      <c r="G11" t="str">
        <f>IFERROR(VLOOKUP($C11&amp;$D$4,Sheet3!$D$3:$O$123,G$6,FALSE),"")</f>
        <v/>
      </c>
      <c r="H11" t="str">
        <f>IFERROR(VLOOKUP($C11&amp;$D$4,Sheet3!$D$3:$O$123,H$6,FALSE),"")</f>
        <v/>
      </c>
      <c r="I11" t="str">
        <f>IFERROR(VLOOKUP($C11&amp;$D$4,Sheet3!$D$3:$O$123,I$6,FALSE),"")</f>
        <v/>
      </c>
      <c r="J11" t="str">
        <f>IFERROR(VLOOKUP($C11&amp;$D$4,Sheet3!$D$3:$O$123,J$6,FALSE),"")</f>
        <v/>
      </c>
      <c r="K11" t="str">
        <f>IFERROR(VLOOKUP($C11&amp;$D$4,Sheet3!$D$3:$O$123,K$6,FALSE),"")</f>
        <v/>
      </c>
      <c r="L11" t="str">
        <f>IFERROR(VLOOKUP($C11&amp;$D$4,Sheet3!$D$3:$O$123,L$6,FALSE),"")</f>
        <v/>
      </c>
      <c r="M11" t="str">
        <f>IFERROR(VLOOKUP($C11&amp;$D$4,Sheet3!$D$3:$O$123,M$6,FALSE),"")</f>
        <v/>
      </c>
    </row>
    <row r="12" spans="3:13" x14ac:dyDescent="0.25">
      <c r="C12">
        <v>5</v>
      </c>
      <c r="D12" t="str">
        <f>IFERROR(VLOOKUP($C12&amp;$D$4,Sheet3!$D$3:$O$123,D$6,FALSE),"")</f>
        <v/>
      </c>
      <c r="E12" t="str">
        <f>IFERROR(VLOOKUP($C12&amp;$D$4,Sheet3!$D$3:$O$123,E$6,FALSE),"")</f>
        <v/>
      </c>
      <c r="F12" t="str">
        <f>IFERROR(VLOOKUP($C12&amp;$D$4,Sheet3!$D$3:$O$123,F$6,FALSE),"")</f>
        <v/>
      </c>
      <c r="G12" t="str">
        <f>IFERROR(VLOOKUP($C12&amp;$D$4,Sheet3!$D$3:$O$123,G$6,FALSE),"")</f>
        <v/>
      </c>
      <c r="H12" t="str">
        <f>IFERROR(VLOOKUP($C12&amp;$D$4,Sheet3!$D$3:$O$123,H$6,FALSE),"")</f>
        <v/>
      </c>
      <c r="I12" t="str">
        <f>IFERROR(VLOOKUP($C12&amp;$D$4,Sheet3!$D$3:$O$123,I$6,FALSE),"")</f>
        <v/>
      </c>
      <c r="J12" t="str">
        <f>IFERROR(VLOOKUP($C12&amp;$D$4,Sheet3!$D$3:$O$123,J$6,FALSE),"")</f>
        <v/>
      </c>
      <c r="K12" t="str">
        <f>IFERROR(VLOOKUP($C12&amp;$D$4,Sheet3!$D$3:$O$123,K$6,FALSE),"")</f>
        <v/>
      </c>
      <c r="L12" t="str">
        <f>IFERROR(VLOOKUP($C12&amp;$D$4,Sheet3!$D$3:$O$123,L$6,FALSE),"")</f>
        <v/>
      </c>
      <c r="M12" t="str">
        <f>IFERROR(VLOOKUP($C12&amp;$D$4,Sheet3!$D$3:$O$123,M$6,FALSE),"")</f>
        <v/>
      </c>
    </row>
    <row r="13" spans="3:13" x14ac:dyDescent="0.25">
      <c r="C13">
        <v>6</v>
      </c>
      <c r="D13" t="str">
        <f>IFERROR(VLOOKUP($C13&amp;$D$4,Sheet3!$D$3:$O$123,D$6,FALSE),"")</f>
        <v/>
      </c>
      <c r="E13" t="str">
        <f>IFERROR(VLOOKUP($C13&amp;$D$4,Sheet3!$D$3:$O$123,E$6,FALSE),"")</f>
        <v/>
      </c>
      <c r="F13" t="str">
        <f>IFERROR(VLOOKUP($C13&amp;$D$4,Sheet3!$D$3:$O$123,F$6,FALSE),"")</f>
        <v/>
      </c>
      <c r="G13" t="str">
        <f>IFERROR(VLOOKUP($C13&amp;$D$4,Sheet3!$D$3:$O$123,G$6,FALSE),"")</f>
        <v/>
      </c>
      <c r="H13" t="str">
        <f>IFERROR(VLOOKUP($C13&amp;$D$4,Sheet3!$D$3:$O$123,H$6,FALSE),"")</f>
        <v/>
      </c>
      <c r="I13" t="str">
        <f>IFERROR(VLOOKUP($C13&amp;$D$4,Sheet3!$D$3:$O$123,I$6,FALSE),"")</f>
        <v/>
      </c>
      <c r="J13" t="str">
        <f>IFERROR(VLOOKUP($C13&amp;$D$4,Sheet3!$D$3:$O$123,J$6,FALSE),"")</f>
        <v/>
      </c>
      <c r="K13" t="str">
        <f>IFERROR(VLOOKUP($C13&amp;$D$4,Sheet3!$D$3:$O$123,K$6,FALSE),"")</f>
        <v/>
      </c>
      <c r="L13" t="str">
        <f>IFERROR(VLOOKUP($C13&amp;$D$4,Sheet3!$D$3:$O$123,L$6,FALSE),"")</f>
        <v/>
      </c>
      <c r="M13" t="str">
        <f>IFERROR(VLOOKUP($C13&amp;$D$4,Sheet3!$D$3:$O$123,M$6,FALSE),"")</f>
        <v/>
      </c>
    </row>
    <row r="14" spans="3:13" x14ac:dyDescent="0.25">
      <c r="C14">
        <v>7</v>
      </c>
      <c r="D14" t="str">
        <f>IFERROR(VLOOKUP($C14&amp;$D$4,Sheet3!$D$3:$O$123,D$6,FALSE),"")</f>
        <v/>
      </c>
      <c r="E14" t="str">
        <f>IFERROR(VLOOKUP($C14&amp;$D$4,Sheet3!$D$3:$O$123,E$6,FALSE),"")</f>
        <v/>
      </c>
      <c r="F14" t="str">
        <f>IFERROR(VLOOKUP($C14&amp;$D$4,Sheet3!$D$3:$O$123,F$6,FALSE),"")</f>
        <v/>
      </c>
      <c r="G14" t="str">
        <f>IFERROR(VLOOKUP($C14&amp;$D$4,Sheet3!$D$3:$O$123,G$6,FALSE),"")</f>
        <v/>
      </c>
      <c r="H14" t="str">
        <f>IFERROR(VLOOKUP($C14&amp;$D$4,Sheet3!$D$3:$O$123,H$6,FALSE),"")</f>
        <v/>
      </c>
      <c r="I14" t="str">
        <f>IFERROR(VLOOKUP($C14&amp;$D$4,Sheet3!$D$3:$O$123,I$6,FALSE),"")</f>
        <v/>
      </c>
      <c r="J14" t="str">
        <f>IFERROR(VLOOKUP($C14&amp;$D$4,Sheet3!$D$3:$O$123,J$6,FALSE),"")</f>
        <v/>
      </c>
      <c r="K14" t="str">
        <f>IFERROR(VLOOKUP($C14&amp;$D$4,Sheet3!$D$3:$O$123,K$6,FALSE),"")</f>
        <v/>
      </c>
      <c r="L14" t="str">
        <f>IFERROR(VLOOKUP($C14&amp;$D$4,Sheet3!$D$3:$O$123,L$6,FALSE),"")</f>
        <v/>
      </c>
      <c r="M14" t="str">
        <f>IFERROR(VLOOKUP($C14&amp;$D$4,Sheet3!$D$3:$O$123,M$6,FALSE),"")</f>
        <v/>
      </c>
    </row>
    <row r="15" spans="3:13" x14ac:dyDescent="0.25">
      <c r="C15">
        <v>8</v>
      </c>
      <c r="D15" t="str">
        <f>IFERROR(VLOOKUP($C15&amp;$D$4,Sheet3!$D$3:$O$123,D$6,FALSE),"")</f>
        <v/>
      </c>
      <c r="E15" t="str">
        <f>IFERROR(VLOOKUP($C15&amp;$D$4,Sheet3!$D$3:$O$123,E$6,FALSE),"")</f>
        <v/>
      </c>
      <c r="F15" t="str">
        <f>IFERROR(VLOOKUP($C15&amp;$D$4,Sheet3!$D$3:$O$123,F$6,FALSE),"")</f>
        <v/>
      </c>
      <c r="G15" t="str">
        <f>IFERROR(VLOOKUP($C15&amp;$D$4,Sheet3!$D$3:$O$123,G$6,FALSE),"")</f>
        <v/>
      </c>
      <c r="H15" t="str">
        <f>IFERROR(VLOOKUP($C15&amp;$D$4,Sheet3!$D$3:$O$123,H$6,FALSE),"")</f>
        <v/>
      </c>
      <c r="I15" t="str">
        <f>IFERROR(VLOOKUP($C15&amp;$D$4,Sheet3!$D$3:$O$123,I$6,FALSE),"")</f>
        <v/>
      </c>
      <c r="J15" t="str">
        <f>IFERROR(VLOOKUP($C15&amp;$D$4,Sheet3!$D$3:$O$123,J$6,FALSE),"")</f>
        <v/>
      </c>
      <c r="K15" t="str">
        <f>IFERROR(VLOOKUP($C15&amp;$D$4,Sheet3!$D$3:$O$123,K$6,FALSE),"")</f>
        <v/>
      </c>
      <c r="L15" t="str">
        <f>IFERROR(VLOOKUP($C15&amp;$D$4,Sheet3!$D$3:$O$123,L$6,FALSE),"")</f>
        <v/>
      </c>
      <c r="M15" t="str">
        <f>IFERROR(VLOOKUP($C15&amp;$D$4,Sheet3!$D$3:$O$123,M$6,FALSE),"")</f>
        <v/>
      </c>
    </row>
    <row r="16" spans="3:13" x14ac:dyDescent="0.25">
      <c r="C16">
        <v>9</v>
      </c>
      <c r="D16" t="str">
        <f>IFERROR(VLOOKUP($C16&amp;$D$4,Sheet3!$D$3:$O$123,D$6,FALSE),"")</f>
        <v/>
      </c>
      <c r="E16" t="str">
        <f>IFERROR(VLOOKUP($C16&amp;$D$4,Sheet3!$D$3:$O$123,E$6,FALSE),"")</f>
        <v/>
      </c>
      <c r="F16" t="str">
        <f>IFERROR(VLOOKUP($C16&amp;$D$4,Sheet3!$D$3:$O$123,F$6,FALSE),"")</f>
        <v/>
      </c>
      <c r="G16" t="str">
        <f>IFERROR(VLOOKUP($C16&amp;$D$4,Sheet3!$D$3:$O$123,G$6,FALSE),"")</f>
        <v/>
      </c>
      <c r="H16" t="str">
        <f>IFERROR(VLOOKUP($C16&amp;$D$4,Sheet3!$D$3:$O$123,H$6,FALSE),"")</f>
        <v/>
      </c>
      <c r="I16" t="str">
        <f>IFERROR(VLOOKUP($C16&amp;$D$4,Sheet3!$D$3:$O$123,I$6,FALSE),"")</f>
        <v/>
      </c>
      <c r="J16" t="str">
        <f>IFERROR(VLOOKUP($C16&amp;$D$4,Sheet3!$D$3:$O$123,J$6,FALSE),"")</f>
        <v/>
      </c>
      <c r="K16" t="str">
        <f>IFERROR(VLOOKUP($C16&amp;$D$4,Sheet3!$D$3:$O$123,K$6,FALSE),"")</f>
        <v/>
      </c>
      <c r="L16" t="str">
        <f>IFERROR(VLOOKUP($C16&amp;$D$4,Sheet3!$D$3:$O$123,L$6,FALSE),"")</f>
        <v/>
      </c>
      <c r="M16" t="str">
        <f>IFERROR(VLOOKUP($C16&amp;$D$4,Sheet3!$D$3:$O$123,M$6,FALSE),"")</f>
        <v/>
      </c>
    </row>
    <row r="17" spans="3:13" x14ac:dyDescent="0.25">
      <c r="C17">
        <v>10</v>
      </c>
      <c r="D17" t="str">
        <f>IFERROR(VLOOKUP($C17&amp;$D$4,Sheet3!$D$3:$O$123,D$6,FALSE),"")</f>
        <v/>
      </c>
      <c r="E17" t="str">
        <f>IFERROR(VLOOKUP($C17&amp;$D$4,Sheet3!$D$3:$O$123,E$6,FALSE),"")</f>
        <v/>
      </c>
      <c r="F17" t="str">
        <f>IFERROR(VLOOKUP($C17&amp;$D$4,Sheet3!$D$3:$O$123,F$6,FALSE),"")</f>
        <v/>
      </c>
      <c r="G17" t="str">
        <f>IFERROR(VLOOKUP($C17&amp;$D$4,Sheet3!$D$3:$O$123,G$6,FALSE),"")</f>
        <v/>
      </c>
      <c r="H17" t="str">
        <f>IFERROR(VLOOKUP($C17&amp;$D$4,Sheet3!$D$3:$O$123,H$6,FALSE),"")</f>
        <v/>
      </c>
      <c r="I17" t="str">
        <f>IFERROR(VLOOKUP($C17&amp;$D$4,Sheet3!$D$3:$O$123,I$6,FALSE),"")</f>
        <v/>
      </c>
      <c r="J17" t="str">
        <f>IFERROR(VLOOKUP($C17&amp;$D$4,Sheet3!$D$3:$O$123,J$6,FALSE),"")</f>
        <v/>
      </c>
      <c r="K17" t="str">
        <f>IFERROR(VLOOKUP($C17&amp;$D$4,Sheet3!$D$3:$O$123,K$6,FALSE),"")</f>
        <v/>
      </c>
      <c r="L17" t="str">
        <f>IFERROR(VLOOKUP($C17&amp;$D$4,Sheet3!$D$3:$O$123,L$6,FALSE),"")</f>
        <v/>
      </c>
      <c r="M17" t="str">
        <f>IFERROR(VLOOKUP($C17&amp;$D$4,Sheet3!$D$3:$O$123,M$6,FALSE),"")</f>
        <v/>
      </c>
    </row>
    <row r="18" spans="3:13" x14ac:dyDescent="0.25">
      <c r="C18">
        <v>11</v>
      </c>
      <c r="D18" t="str">
        <f>IFERROR(VLOOKUP($C18&amp;$D$4,Sheet3!$D$3:$O$123,D$6,FALSE),"")</f>
        <v/>
      </c>
      <c r="E18" t="str">
        <f>IFERROR(VLOOKUP($C18&amp;$D$4,Sheet3!$D$3:$O$123,E$6,FALSE),"")</f>
        <v/>
      </c>
      <c r="F18" t="str">
        <f>IFERROR(VLOOKUP($C18&amp;$D$4,Sheet3!$D$3:$O$123,F$6,FALSE),"")</f>
        <v/>
      </c>
      <c r="G18" t="str">
        <f>IFERROR(VLOOKUP($C18&amp;$D$4,Sheet3!$D$3:$O$123,G$6,FALSE),"")</f>
        <v/>
      </c>
      <c r="H18" t="str">
        <f>IFERROR(VLOOKUP($C18&amp;$D$4,Sheet3!$D$3:$O$123,H$6,FALSE),"")</f>
        <v/>
      </c>
      <c r="I18" t="str">
        <f>IFERROR(VLOOKUP($C18&amp;$D$4,Sheet3!$D$3:$O$123,I$6,FALSE),"")</f>
        <v/>
      </c>
      <c r="J18" t="str">
        <f>IFERROR(VLOOKUP($C18&amp;$D$4,Sheet3!$D$3:$O$123,J$6,FALSE),"")</f>
        <v/>
      </c>
      <c r="K18" t="str">
        <f>IFERROR(VLOOKUP($C18&amp;$D$4,Sheet3!$D$3:$O$123,K$6,FALSE),"")</f>
        <v/>
      </c>
      <c r="L18" t="str">
        <f>IFERROR(VLOOKUP($C18&amp;$D$4,Sheet3!$D$3:$O$123,L$6,FALSE),"")</f>
        <v/>
      </c>
      <c r="M18" t="str">
        <f>IFERROR(VLOOKUP($C18&amp;$D$4,Sheet3!$D$3:$O$123,M$6,FALSE),"")</f>
        <v/>
      </c>
    </row>
    <row r="19" spans="3:13" x14ac:dyDescent="0.25">
      <c r="C19">
        <v>12</v>
      </c>
      <c r="D19" t="str">
        <f>IFERROR(VLOOKUP($C19&amp;$D$4,Sheet3!$D$3:$O$123,D$6,FALSE),"")</f>
        <v/>
      </c>
      <c r="E19" t="str">
        <f>IFERROR(VLOOKUP($C19&amp;$D$4,Sheet3!$D$3:$O$123,E$6,FALSE),"")</f>
        <v/>
      </c>
      <c r="F19" t="str">
        <f>IFERROR(VLOOKUP($C19&amp;$D$4,Sheet3!$D$3:$O$123,F$6,FALSE),"")</f>
        <v/>
      </c>
      <c r="G19" t="str">
        <f>IFERROR(VLOOKUP($C19&amp;$D$4,Sheet3!$D$3:$O$123,G$6,FALSE),"")</f>
        <v/>
      </c>
      <c r="H19" t="str">
        <f>IFERROR(VLOOKUP($C19&amp;$D$4,Sheet3!$D$3:$O$123,H$6,FALSE),"")</f>
        <v/>
      </c>
      <c r="I19" t="str">
        <f>IFERROR(VLOOKUP($C19&amp;$D$4,Sheet3!$D$3:$O$123,I$6,FALSE),"")</f>
        <v/>
      </c>
      <c r="J19" t="str">
        <f>IFERROR(VLOOKUP($C19&amp;$D$4,Sheet3!$D$3:$O$123,J$6,FALSE),"")</f>
        <v/>
      </c>
      <c r="K19" t="str">
        <f>IFERROR(VLOOKUP($C19&amp;$D$4,Sheet3!$D$3:$O$123,K$6,FALSE),"")</f>
        <v/>
      </c>
      <c r="L19" t="str">
        <f>IFERROR(VLOOKUP($C19&amp;$D$4,Sheet3!$D$3:$O$123,L$6,FALSE),"")</f>
        <v/>
      </c>
      <c r="M19" t="str">
        <f>IFERROR(VLOOKUP($C19&amp;$D$4,Sheet3!$D$3:$O$123,M$6,FALSE),"")</f>
        <v/>
      </c>
    </row>
    <row r="20" spans="3:13" x14ac:dyDescent="0.25">
      <c r="C20">
        <v>13</v>
      </c>
      <c r="D20" t="str">
        <f>IFERROR(VLOOKUP($C20&amp;$D$4,Sheet3!$D$3:$O$123,D$6,FALSE),"")</f>
        <v/>
      </c>
      <c r="E20" t="str">
        <f>IFERROR(VLOOKUP($C20&amp;$D$4,Sheet3!$D$3:$O$123,E$6,FALSE),"")</f>
        <v/>
      </c>
      <c r="F20" t="str">
        <f>IFERROR(VLOOKUP($C20&amp;$D$4,Sheet3!$D$3:$O$123,F$6,FALSE),"")</f>
        <v/>
      </c>
      <c r="G20" t="str">
        <f>IFERROR(VLOOKUP($C20&amp;$D$4,Sheet3!$D$3:$O$123,G$6,FALSE),"")</f>
        <v/>
      </c>
      <c r="H20" t="str">
        <f>IFERROR(VLOOKUP($C20&amp;$D$4,Sheet3!$D$3:$O$123,H$6,FALSE),"")</f>
        <v/>
      </c>
      <c r="I20" t="str">
        <f>IFERROR(VLOOKUP($C20&amp;$D$4,Sheet3!$D$3:$O$123,I$6,FALSE),"")</f>
        <v/>
      </c>
      <c r="J20" t="str">
        <f>IFERROR(VLOOKUP($C20&amp;$D$4,Sheet3!$D$3:$O$123,J$6,FALSE),"")</f>
        <v/>
      </c>
      <c r="K20" t="str">
        <f>IFERROR(VLOOKUP($C20&amp;$D$4,Sheet3!$D$3:$O$123,K$6,FALSE),"")</f>
        <v/>
      </c>
      <c r="L20" t="str">
        <f>IFERROR(VLOOKUP($C20&amp;$D$4,Sheet3!$D$3:$O$123,L$6,FALSE),"")</f>
        <v/>
      </c>
      <c r="M20" t="str">
        <f>IFERROR(VLOOKUP($C20&amp;$D$4,Sheet3!$D$3:$O$123,M$6,FALSE),"")</f>
        <v/>
      </c>
    </row>
    <row r="21" spans="3:13" x14ac:dyDescent="0.25">
      <c r="C21">
        <v>14</v>
      </c>
      <c r="D21" t="str">
        <f>IFERROR(VLOOKUP($C21&amp;$D$4,Sheet3!$D$3:$O$123,D$6,FALSE),"")</f>
        <v/>
      </c>
      <c r="E21" t="str">
        <f>IFERROR(VLOOKUP($C21&amp;$D$4,Sheet3!$D$3:$O$123,E$6,FALSE),"")</f>
        <v/>
      </c>
      <c r="F21" t="str">
        <f>IFERROR(VLOOKUP($C21&amp;$D$4,Sheet3!$D$3:$O$123,F$6,FALSE),"")</f>
        <v/>
      </c>
      <c r="G21" t="str">
        <f>IFERROR(VLOOKUP($C21&amp;$D$4,Sheet3!$D$3:$O$123,G$6,FALSE),"")</f>
        <v/>
      </c>
      <c r="H21" t="str">
        <f>IFERROR(VLOOKUP($C21&amp;$D$4,Sheet3!$D$3:$O$123,H$6,FALSE),"")</f>
        <v/>
      </c>
      <c r="I21" t="str">
        <f>IFERROR(VLOOKUP($C21&amp;$D$4,Sheet3!$D$3:$O$123,I$6,FALSE),"")</f>
        <v/>
      </c>
      <c r="J21" t="str">
        <f>IFERROR(VLOOKUP($C21&amp;$D$4,Sheet3!$D$3:$O$123,J$6,FALSE),"")</f>
        <v/>
      </c>
      <c r="K21" t="str">
        <f>IFERROR(VLOOKUP($C21&amp;$D$4,Sheet3!$D$3:$O$123,K$6,FALSE),"")</f>
        <v/>
      </c>
      <c r="L21" t="str">
        <f>IFERROR(VLOOKUP($C21&amp;$D$4,Sheet3!$D$3:$O$123,L$6,FALSE),"")</f>
        <v/>
      </c>
      <c r="M21" t="str">
        <f>IFERROR(VLOOKUP($C21&amp;$D$4,Sheet3!$D$3:$O$123,M$6,FALSE),"")</f>
        <v/>
      </c>
    </row>
    <row r="22" spans="3:13" x14ac:dyDescent="0.25">
      <c r="C22">
        <v>15</v>
      </c>
      <c r="D22" t="str">
        <f>IFERROR(VLOOKUP($C22&amp;$D$4,Sheet3!$D$3:$O$123,D$6,FALSE),"")</f>
        <v/>
      </c>
      <c r="E22" t="str">
        <f>IFERROR(VLOOKUP($C22&amp;$D$4,Sheet3!$D$3:$O$123,E$6,FALSE),"")</f>
        <v/>
      </c>
      <c r="F22" t="str">
        <f>IFERROR(VLOOKUP($C22&amp;$D$4,Sheet3!$D$3:$O$123,F$6,FALSE),"")</f>
        <v/>
      </c>
      <c r="G22" t="str">
        <f>IFERROR(VLOOKUP($C22&amp;$D$4,Sheet3!$D$3:$O$123,G$6,FALSE),"")</f>
        <v/>
      </c>
      <c r="H22" t="str">
        <f>IFERROR(VLOOKUP($C22&amp;$D$4,Sheet3!$D$3:$O$123,H$6,FALSE),"")</f>
        <v/>
      </c>
      <c r="I22" t="str">
        <f>IFERROR(VLOOKUP($C22&amp;$D$4,Sheet3!$D$3:$O$123,I$6,FALSE),"")</f>
        <v/>
      </c>
      <c r="J22" t="str">
        <f>IFERROR(VLOOKUP($C22&amp;$D$4,Sheet3!$D$3:$O$123,J$6,FALSE),"")</f>
        <v/>
      </c>
      <c r="K22" t="str">
        <f>IFERROR(VLOOKUP($C22&amp;$D$4,Sheet3!$D$3:$O$123,K$6,FALSE),"")</f>
        <v/>
      </c>
      <c r="L22" t="str">
        <f>IFERROR(VLOOKUP($C22&amp;$D$4,Sheet3!$D$3:$O$123,L$6,FALSE),"")</f>
        <v/>
      </c>
      <c r="M22" t="str">
        <f>IFERROR(VLOOKUP($C22&amp;$D$4,Sheet3!$D$3:$O$123,M$6,FALSE),"")</f>
        <v/>
      </c>
    </row>
    <row r="23" spans="3:13" x14ac:dyDescent="0.25">
      <c r="C23">
        <v>16</v>
      </c>
      <c r="D23" t="str">
        <f>IFERROR(VLOOKUP($C23&amp;$D$4,Sheet3!$D$3:$O$123,D$6,FALSE),"")</f>
        <v/>
      </c>
      <c r="E23" t="str">
        <f>IFERROR(VLOOKUP($C23&amp;$D$4,Sheet3!$D$3:$O$123,E$6,FALSE),"")</f>
        <v/>
      </c>
      <c r="F23" t="str">
        <f>IFERROR(VLOOKUP($C23&amp;$D$4,Sheet3!$D$3:$O$123,F$6,FALSE),"")</f>
        <v/>
      </c>
      <c r="G23" t="str">
        <f>IFERROR(VLOOKUP($C23&amp;$D$4,Sheet3!$D$3:$O$123,G$6,FALSE),"")</f>
        <v/>
      </c>
      <c r="H23" t="str">
        <f>IFERROR(VLOOKUP($C23&amp;$D$4,Sheet3!$D$3:$O$123,H$6,FALSE),"")</f>
        <v/>
      </c>
      <c r="I23" t="str">
        <f>IFERROR(VLOOKUP($C23&amp;$D$4,Sheet3!$D$3:$O$123,I$6,FALSE),"")</f>
        <v/>
      </c>
      <c r="J23" t="str">
        <f>IFERROR(VLOOKUP($C23&amp;$D$4,Sheet3!$D$3:$O$123,J$6,FALSE),"")</f>
        <v/>
      </c>
      <c r="K23" t="str">
        <f>IFERROR(VLOOKUP($C23&amp;$D$4,Sheet3!$D$3:$O$123,K$6,FALSE),"")</f>
        <v/>
      </c>
      <c r="L23" t="str">
        <f>IFERROR(VLOOKUP($C23&amp;$D$4,Sheet3!$D$3:$O$123,L$6,FALSE),"")</f>
        <v/>
      </c>
      <c r="M23" t="str">
        <f>IFERROR(VLOOKUP($C23&amp;$D$4,Sheet3!$D$3:$O$123,M$6,FALSE),"")</f>
        <v/>
      </c>
    </row>
    <row r="24" spans="3:13" x14ac:dyDescent="0.25">
      <c r="C24">
        <v>17</v>
      </c>
      <c r="D24" t="str">
        <f>IFERROR(VLOOKUP($C24&amp;$D$4,Sheet3!$D$3:$O$123,D$6,FALSE),"")</f>
        <v/>
      </c>
      <c r="E24" t="str">
        <f>IFERROR(VLOOKUP($C24&amp;$D$4,Sheet3!$D$3:$O$123,E$6,FALSE),"")</f>
        <v/>
      </c>
      <c r="F24" t="str">
        <f>IFERROR(VLOOKUP($C24&amp;$D$4,Sheet3!$D$3:$O$123,F$6,FALSE),"")</f>
        <v/>
      </c>
      <c r="G24" t="str">
        <f>IFERROR(VLOOKUP($C24&amp;$D$4,Sheet3!$D$3:$O$123,G$6,FALSE),"")</f>
        <v/>
      </c>
      <c r="H24" t="str">
        <f>IFERROR(VLOOKUP($C24&amp;$D$4,Sheet3!$D$3:$O$123,H$6,FALSE),"")</f>
        <v/>
      </c>
      <c r="I24" t="str">
        <f>IFERROR(VLOOKUP($C24&amp;$D$4,Sheet3!$D$3:$O$123,I$6,FALSE),"")</f>
        <v/>
      </c>
      <c r="J24" t="str">
        <f>IFERROR(VLOOKUP($C24&amp;$D$4,Sheet3!$D$3:$O$123,J$6,FALSE),"")</f>
        <v/>
      </c>
      <c r="K24" t="str">
        <f>IFERROR(VLOOKUP($C24&amp;$D$4,Sheet3!$D$3:$O$123,K$6,FALSE),"")</f>
        <v/>
      </c>
      <c r="L24" t="str">
        <f>IFERROR(VLOOKUP($C24&amp;$D$4,Sheet3!$D$3:$O$123,L$6,FALSE),"")</f>
        <v/>
      </c>
      <c r="M24" t="str">
        <f>IFERROR(VLOOKUP($C24&amp;$D$4,Sheet3!$D$3:$O$123,M$6,FALSE),"")</f>
        <v/>
      </c>
    </row>
    <row r="25" spans="3:13" x14ac:dyDescent="0.25">
      <c r="C25">
        <v>18</v>
      </c>
      <c r="D25" t="str">
        <f>IFERROR(VLOOKUP($C25&amp;$D$4,Sheet3!$D$3:$O$123,D$6,FALSE),"")</f>
        <v/>
      </c>
      <c r="E25" t="str">
        <f>IFERROR(VLOOKUP($C25&amp;$D$4,Sheet3!$D$3:$O$123,E$6,FALSE),"")</f>
        <v/>
      </c>
      <c r="F25" t="str">
        <f>IFERROR(VLOOKUP($C25&amp;$D$4,Sheet3!$D$3:$O$123,F$6,FALSE),"")</f>
        <v/>
      </c>
      <c r="G25" t="str">
        <f>IFERROR(VLOOKUP($C25&amp;$D$4,Sheet3!$D$3:$O$123,G$6,FALSE),"")</f>
        <v/>
      </c>
      <c r="H25" t="str">
        <f>IFERROR(VLOOKUP($C25&amp;$D$4,Sheet3!$D$3:$O$123,H$6,FALSE),"")</f>
        <v/>
      </c>
      <c r="I25" t="str">
        <f>IFERROR(VLOOKUP($C25&amp;$D$4,Sheet3!$D$3:$O$123,I$6,FALSE),"")</f>
        <v/>
      </c>
      <c r="J25" t="str">
        <f>IFERROR(VLOOKUP($C25&amp;$D$4,Sheet3!$D$3:$O$123,J$6,FALSE),"")</f>
        <v/>
      </c>
      <c r="K25" t="str">
        <f>IFERROR(VLOOKUP($C25&amp;$D$4,Sheet3!$D$3:$O$123,K$6,FALSE),"")</f>
        <v/>
      </c>
      <c r="L25" t="str">
        <f>IFERROR(VLOOKUP($C25&amp;$D$4,Sheet3!$D$3:$O$123,L$6,FALSE),"")</f>
        <v/>
      </c>
      <c r="M25" t="str">
        <f>IFERROR(VLOOKUP($C25&amp;$D$4,Sheet3!$D$3:$O$123,M$6,FALSE),"")</f>
        <v/>
      </c>
    </row>
    <row r="26" spans="3:13" x14ac:dyDescent="0.25">
      <c r="C26">
        <v>19</v>
      </c>
      <c r="D26" t="str">
        <f>IFERROR(VLOOKUP($C26&amp;$D$4,Sheet3!$D$3:$O$123,D$6,FALSE),"")</f>
        <v/>
      </c>
      <c r="E26" t="str">
        <f>IFERROR(VLOOKUP($C26&amp;$D$4,Sheet3!$D$3:$O$123,E$6,FALSE),"")</f>
        <v/>
      </c>
      <c r="F26" t="str">
        <f>IFERROR(VLOOKUP($C26&amp;$D$4,Sheet3!$D$3:$O$123,F$6,FALSE),"")</f>
        <v/>
      </c>
      <c r="G26" t="str">
        <f>IFERROR(VLOOKUP($C26&amp;$D$4,Sheet3!$D$3:$O$123,G$6,FALSE),"")</f>
        <v/>
      </c>
      <c r="H26" t="str">
        <f>IFERROR(VLOOKUP($C26&amp;$D$4,Sheet3!$D$3:$O$123,H$6,FALSE),"")</f>
        <v/>
      </c>
      <c r="I26" t="str">
        <f>IFERROR(VLOOKUP($C26&amp;$D$4,Sheet3!$D$3:$O$123,I$6,FALSE),"")</f>
        <v/>
      </c>
      <c r="J26" t="str">
        <f>IFERROR(VLOOKUP($C26&amp;$D$4,Sheet3!$D$3:$O$123,J$6,FALSE),"")</f>
        <v/>
      </c>
      <c r="K26" t="str">
        <f>IFERROR(VLOOKUP($C26&amp;$D$4,Sheet3!$D$3:$O$123,K$6,FALSE),"")</f>
        <v/>
      </c>
      <c r="L26" t="str">
        <f>IFERROR(VLOOKUP($C26&amp;$D$4,Sheet3!$D$3:$O$123,L$6,FALSE),"")</f>
        <v/>
      </c>
      <c r="M26" t="str">
        <f>IFERROR(VLOOKUP($C26&amp;$D$4,Sheet3!$D$3:$O$123,M$6,FALSE),"")</f>
        <v/>
      </c>
    </row>
    <row r="27" spans="3:13" x14ac:dyDescent="0.25">
      <c r="C27">
        <v>20</v>
      </c>
      <c r="D27" t="str">
        <f>IFERROR(VLOOKUP($C27&amp;$D$4,Sheet3!$D$3:$O$123,D$6,FALSE),"")</f>
        <v/>
      </c>
      <c r="E27" t="str">
        <f>IFERROR(VLOOKUP($C27&amp;$D$4,Sheet3!$D$3:$O$123,E$6,FALSE),"")</f>
        <v/>
      </c>
      <c r="F27" t="str">
        <f>IFERROR(VLOOKUP($C27&amp;$D$4,Sheet3!$D$3:$O$123,F$6,FALSE),"")</f>
        <v/>
      </c>
      <c r="G27" t="str">
        <f>IFERROR(VLOOKUP($C27&amp;$D$4,Sheet3!$D$3:$O$123,G$6,FALSE),"")</f>
        <v/>
      </c>
      <c r="H27" t="str">
        <f>IFERROR(VLOOKUP($C27&amp;$D$4,Sheet3!$D$3:$O$123,H$6,FALSE),"")</f>
        <v/>
      </c>
      <c r="I27" t="str">
        <f>IFERROR(VLOOKUP($C27&amp;$D$4,Sheet3!$D$3:$O$123,I$6,FALSE),"")</f>
        <v/>
      </c>
      <c r="J27" t="str">
        <f>IFERROR(VLOOKUP($C27&amp;$D$4,Sheet3!$D$3:$O$123,J$6,FALSE),"")</f>
        <v/>
      </c>
      <c r="K27" t="str">
        <f>IFERROR(VLOOKUP($C27&amp;$D$4,Sheet3!$D$3:$O$123,K$6,FALSE),"")</f>
        <v/>
      </c>
      <c r="L27" t="str">
        <f>IFERROR(VLOOKUP($C27&amp;$D$4,Sheet3!$D$3:$O$123,L$6,FALSE),"")</f>
        <v/>
      </c>
      <c r="M27" t="str">
        <f>IFERROR(VLOOKUP($C27&amp;$D$4,Sheet3!$D$3:$O$123,M$6,FALSE),"")</f>
        <v/>
      </c>
    </row>
    <row r="28" spans="3:13" x14ac:dyDescent="0.25">
      <c r="C28">
        <v>21</v>
      </c>
      <c r="D28" t="str">
        <f>IFERROR(VLOOKUP($C28&amp;$D$4,Sheet3!$D$3:$O$123,D$6,FALSE),"")</f>
        <v/>
      </c>
      <c r="E28" t="str">
        <f>IFERROR(VLOOKUP($C28&amp;$D$4,Sheet3!$D$3:$O$123,E$6,FALSE),"")</f>
        <v/>
      </c>
      <c r="F28" t="str">
        <f>IFERROR(VLOOKUP($C28&amp;$D$4,Sheet3!$D$3:$O$123,F$6,FALSE),"")</f>
        <v/>
      </c>
      <c r="G28" t="str">
        <f>IFERROR(VLOOKUP($C28&amp;$D$4,Sheet3!$D$3:$O$123,G$6,FALSE),"")</f>
        <v/>
      </c>
      <c r="H28" t="str">
        <f>IFERROR(VLOOKUP($C28&amp;$D$4,Sheet3!$D$3:$O$123,H$6,FALSE),"")</f>
        <v/>
      </c>
      <c r="I28" t="str">
        <f>IFERROR(VLOOKUP($C28&amp;$D$4,Sheet3!$D$3:$O$123,I$6,FALSE),"")</f>
        <v/>
      </c>
      <c r="J28" t="str">
        <f>IFERROR(VLOOKUP($C28&amp;$D$4,Sheet3!$D$3:$O$123,J$6,FALSE),"")</f>
        <v/>
      </c>
      <c r="K28" t="str">
        <f>IFERROR(VLOOKUP($C28&amp;$D$4,Sheet3!$D$3:$O$123,K$6,FALSE),"")</f>
        <v/>
      </c>
      <c r="L28" t="str">
        <f>IFERROR(VLOOKUP($C28&amp;$D$4,Sheet3!$D$3:$O$123,L$6,FALSE),"")</f>
        <v/>
      </c>
      <c r="M28" t="str">
        <f>IFERROR(VLOOKUP($C28&amp;$D$4,Sheet3!$D$3:$O$123,M$6,FALSE),"")</f>
        <v/>
      </c>
    </row>
    <row r="29" spans="3:13" x14ac:dyDescent="0.25">
      <c r="C29">
        <v>22</v>
      </c>
      <c r="D29" t="str">
        <f>IFERROR(VLOOKUP($C29&amp;$D$4,Sheet3!$D$3:$O$123,D$6,FALSE),"")</f>
        <v/>
      </c>
      <c r="E29" t="str">
        <f>IFERROR(VLOOKUP($C29&amp;$D$4,Sheet3!$D$3:$O$123,E$6,FALSE),"")</f>
        <v/>
      </c>
      <c r="F29" t="str">
        <f>IFERROR(VLOOKUP($C29&amp;$D$4,Sheet3!$D$3:$O$123,F$6,FALSE),"")</f>
        <v/>
      </c>
      <c r="G29" t="str">
        <f>IFERROR(VLOOKUP($C29&amp;$D$4,Sheet3!$D$3:$O$123,G$6,FALSE),"")</f>
        <v/>
      </c>
      <c r="H29" t="str">
        <f>IFERROR(VLOOKUP($C29&amp;$D$4,Sheet3!$D$3:$O$123,H$6,FALSE),"")</f>
        <v/>
      </c>
      <c r="I29" t="str">
        <f>IFERROR(VLOOKUP($C29&amp;$D$4,Sheet3!$D$3:$O$123,I$6,FALSE),"")</f>
        <v/>
      </c>
      <c r="J29" t="str">
        <f>IFERROR(VLOOKUP($C29&amp;$D$4,Sheet3!$D$3:$O$123,J$6,FALSE),"")</f>
        <v/>
      </c>
      <c r="K29" t="str">
        <f>IFERROR(VLOOKUP($C29&amp;$D$4,Sheet3!$D$3:$O$123,K$6,FALSE),"")</f>
        <v/>
      </c>
      <c r="L29" t="str">
        <f>IFERROR(VLOOKUP($C29&amp;$D$4,Sheet3!$D$3:$O$123,L$6,FALSE),"")</f>
        <v/>
      </c>
      <c r="M29" t="str">
        <f>IFERROR(VLOOKUP($C29&amp;$D$4,Sheet3!$D$3:$O$123,M$6,FALSE),"")</f>
        <v/>
      </c>
    </row>
    <row r="30" spans="3:13" x14ac:dyDescent="0.25">
      <c r="C30">
        <v>23</v>
      </c>
      <c r="D30" t="str">
        <f>IFERROR(VLOOKUP($C30&amp;$D$4,Sheet3!$D$3:$O$123,D$6,FALSE),"")</f>
        <v/>
      </c>
      <c r="E30" t="str">
        <f>IFERROR(VLOOKUP($C30&amp;$D$4,Sheet3!$D$3:$O$123,E$6,FALSE),"")</f>
        <v/>
      </c>
      <c r="F30" t="str">
        <f>IFERROR(VLOOKUP($C30&amp;$D$4,Sheet3!$D$3:$O$123,F$6,FALSE),"")</f>
        <v/>
      </c>
      <c r="G30" t="str">
        <f>IFERROR(VLOOKUP($C30&amp;$D$4,Sheet3!$D$3:$O$123,G$6,FALSE),"")</f>
        <v/>
      </c>
      <c r="H30" t="str">
        <f>IFERROR(VLOOKUP($C30&amp;$D$4,Sheet3!$D$3:$O$123,H$6,FALSE),"")</f>
        <v/>
      </c>
      <c r="I30" t="str">
        <f>IFERROR(VLOOKUP($C30&amp;$D$4,Sheet3!$D$3:$O$123,I$6,FALSE),"")</f>
        <v/>
      </c>
      <c r="J30" t="str">
        <f>IFERROR(VLOOKUP($C30&amp;$D$4,Sheet3!$D$3:$O$123,J$6,FALSE),"")</f>
        <v/>
      </c>
      <c r="K30" t="str">
        <f>IFERROR(VLOOKUP($C30&amp;$D$4,Sheet3!$D$3:$O$123,K$6,FALSE),"")</f>
        <v/>
      </c>
      <c r="L30" t="str">
        <f>IFERROR(VLOOKUP($C30&amp;$D$4,Sheet3!$D$3:$O$123,L$6,FALSE),"")</f>
        <v/>
      </c>
      <c r="M30" t="str">
        <f>IFERROR(VLOOKUP($C30&amp;$D$4,Sheet3!$D$3:$O$123,M$6,FALSE),"")</f>
        <v/>
      </c>
    </row>
    <row r="31" spans="3:13" x14ac:dyDescent="0.25">
      <c r="C31">
        <v>24</v>
      </c>
      <c r="D31" t="str">
        <f>IFERROR(VLOOKUP($C31&amp;$D$4,Sheet3!$D$3:$O$123,D$6,FALSE),"")</f>
        <v/>
      </c>
      <c r="E31" t="str">
        <f>IFERROR(VLOOKUP($C31&amp;$D$4,Sheet3!$D$3:$O$123,E$6,FALSE),"")</f>
        <v/>
      </c>
      <c r="F31" t="str">
        <f>IFERROR(VLOOKUP($C31&amp;$D$4,Sheet3!$D$3:$O$123,F$6,FALSE),"")</f>
        <v/>
      </c>
      <c r="G31" t="str">
        <f>IFERROR(VLOOKUP($C31&amp;$D$4,Sheet3!$D$3:$O$123,G$6,FALSE),"")</f>
        <v/>
      </c>
      <c r="H31" t="str">
        <f>IFERROR(VLOOKUP($C31&amp;$D$4,Sheet3!$D$3:$O$123,H$6,FALSE),"")</f>
        <v/>
      </c>
      <c r="I31" t="str">
        <f>IFERROR(VLOOKUP($C31&amp;$D$4,Sheet3!$D$3:$O$123,I$6,FALSE),"")</f>
        <v/>
      </c>
      <c r="J31" t="str">
        <f>IFERROR(VLOOKUP($C31&amp;$D$4,Sheet3!$D$3:$O$123,J$6,FALSE),"")</f>
        <v/>
      </c>
      <c r="K31" t="str">
        <f>IFERROR(VLOOKUP($C31&amp;$D$4,Sheet3!$D$3:$O$123,K$6,FALSE),"")</f>
        <v/>
      </c>
      <c r="L31" t="str">
        <f>IFERROR(VLOOKUP($C31&amp;$D$4,Sheet3!$D$3:$O$123,L$6,FALSE),"")</f>
        <v/>
      </c>
      <c r="M31" t="str">
        <f>IFERROR(VLOOKUP($C31&amp;$D$4,Sheet3!$D$3:$O$123,M$6,FALSE),"")</f>
        <v/>
      </c>
    </row>
    <row r="32" spans="3:13" x14ac:dyDescent="0.25">
      <c r="C32">
        <v>25</v>
      </c>
      <c r="D32" t="str">
        <f>IFERROR(VLOOKUP($C32&amp;$D$4,Sheet3!$D$3:$O$123,D$6,FALSE),"")</f>
        <v/>
      </c>
      <c r="E32" t="str">
        <f>IFERROR(VLOOKUP($C32&amp;$D$4,Sheet3!$D$3:$O$123,E$6,FALSE),"")</f>
        <v/>
      </c>
      <c r="F32" t="str">
        <f>IFERROR(VLOOKUP($C32&amp;$D$4,Sheet3!$D$3:$O$123,F$6,FALSE),"")</f>
        <v/>
      </c>
      <c r="G32" t="str">
        <f>IFERROR(VLOOKUP($C32&amp;$D$4,Sheet3!$D$3:$O$123,G$6,FALSE),"")</f>
        <v/>
      </c>
      <c r="H32" t="str">
        <f>IFERROR(VLOOKUP($C32&amp;$D$4,Sheet3!$D$3:$O$123,H$6,FALSE),"")</f>
        <v/>
      </c>
      <c r="I32" t="str">
        <f>IFERROR(VLOOKUP($C32&amp;$D$4,Sheet3!$D$3:$O$123,I$6,FALSE),"")</f>
        <v/>
      </c>
      <c r="J32" t="str">
        <f>IFERROR(VLOOKUP($C32&amp;$D$4,Sheet3!$D$3:$O$123,J$6,FALSE),"")</f>
        <v/>
      </c>
      <c r="K32" t="str">
        <f>IFERROR(VLOOKUP($C32&amp;$D$4,Sheet3!$D$3:$O$123,K$6,FALSE),"")</f>
        <v/>
      </c>
      <c r="L32" t="str">
        <f>IFERROR(VLOOKUP($C32&amp;$D$4,Sheet3!$D$3:$O$123,L$6,FALSE),"")</f>
        <v/>
      </c>
      <c r="M32" t="str">
        <f>IFERROR(VLOOKUP($C32&amp;$D$4,Sheet3!$D$3:$O$123,M$6,FALSE),"")</f>
        <v/>
      </c>
    </row>
    <row r="33" spans="3:13" x14ac:dyDescent="0.25">
      <c r="C33">
        <v>26</v>
      </c>
      <c r="D33" t="str">
        <f>IFERROR(VLOOKUP($C33&amp;$D$4,Sheet3!$D$3:$O$123,D$6,FALSE),"")</f>
        <v/>
      </c>
      <c r="E33" t="str">
        <f>IFERROR(VLOOKUP($C33&amp;$D$4,Sheet3!$D$3:$O$123,E$6,FALSE),"")</f>
        <v/>
      </c>
      <c r="F33" t="str">
        <f>IFERROR(VLOOKUP($C33&amp;$D$4,Sheet3!$D$3:$O$123,F$6,FALSE),"")</f>
        <v/>
      </c>
      <c r="G33" t="str">
        <f>IFERROR(VLOOKUP($C33&amp;$D$4,Sheet3!$D$3:$O$123,G$6,FALSE),"")</f>
        <v/>
      </c>
      <c r="H33" t="str">
        <f>IFERROR(VLOOKUP($C33&amp;$D$4,Sheet3!$D$3:$O$123,H$6,FALSE),"")</f>
        <v/>
      </c>
      <c r="I33" t="str">
        <f>IFERROR(VLOOKUP($C33&amp;$D$4,Sheet3!$D$3:$O$123,I$6,FALSE),"")</f>
        <v/>
      </c>
      <c r="J33" t="str">
        <f>IFERROR(VLOOKUP($C33&amp;$D$4,Sheet3!$D$3:$O$123,J$6,FALSE),"")</f>
        <v/>
      </c>
      <c r="K33" t="str">
        <f>IFERROR(VLOOKUP($C33&amp;$D$4,Sheet3!$D$3:$O$123,K$6,FALSE),"")</f>
        <v/>
      </c>
      <c r="L33" t="str">
        <f>IFERROR(VLOOKUP($C33&amp;$D$4,Sheet3!$D$3:$O$123,L$6,FALSE),"")</f>
        <v/>
      </c>
      <c r="M33" t="str">
        <f>IFERROR(VLOOKUP($C33&amp;$D$4,Sheet3!$D$3:$O$123,M$6,FALSE),"")</f>
        <v/>
      </c>
    </row>
    <row r="34" spans="3:13" x14ac:dyDescent="0.25">
      <c r="C34">
        <v>27</v>
      </c>
      <c r="D34" t="str">
        <f>IFERROR(VLOOKUP($C34&amp;$D$4,Sheet3!$D$3:$O$123,D$6,FALSE),"")</f>
        <v/>
      </c>
      <c r="E34" t="str">
        <f>IFERROR(VLOOKUP($C34&amp;$D$4,Sheet3!$D$3:$O$123,E$6,FALSE),"")</f>
        <v/>
      </c>
      <c r="F34" t="str">
        <f>IFERROR(VLOOKUP($C34&amp;$D$4,Sheet3!$D$3:$O$123,F$6,FALSE),"")</f>
        <v/>
      </c>
      <c r="G34" t="str">
        <f>IFERROR(VLOOKUP($C34&amp;$D$4,Sheet3!$D$3:$O$123,G$6,FALSE),"")</f>
        <v/>
      </c>
      <c r="H34" t="str">
        <f>IFERROR(VLOOKUP($C34&amp;$D$4,Sheet3!$D$3:$O$123,H$6,FALSE),"")</f>
        <v/>
      </c>
      <c r="I34" t="str">
        <f>IFERROR(VLOOKUP($C34&amp;$D$4,Sheet3!$D$3:$O$123,I$6,FALSE),"")</f>
        <v/>
      </c>
      <c r="J34" t="str">
        <f>IFERROR(VLOOKUP($C34&amp;$D$4,Sheet3!$D$3:$O$123,J$6,FALSE),"")</f>
        <v/>
      </c>
      <c r="K34" t="str">
        <f>IFERROR(VLOOKUP($C34&amp;$D$4,Sheet3!$D$3:$O$123,K$6,FALSE),"")</f>
        <v/>
      </c>
      <c r="L34" t="str">
        <f>IFERROR(VLOOKUP($C34&amp;$D$4,Sheet3!$D$3:$O$123,L$6,FALSE),"")</f>
        <v/>
      </c>
      <c r="M34" t="str">
        <f>IFERROR(VLOOKUP($C34&amp;$D$4,Sheet3!$D$3:$O$123,M$6,FALSE),"")</f>
        <v/>
      </c>
    </row>
    <row r="35" spans="3:13" x14ac:dyDescent="0.25">
      <c r="C35">
        <v>28</v>
      </c>
      <c r="D35" t="str">
        <f>IFERROR(VLOOKUP($C35&amp;$D$4,Sheet3!$D$3:$O$123,D$6,FALSE),"")</f>
        <v/>
      </c>
      <c r="E35" t="str">
        <f>IFERROR(VLOOKUP($C35&amp;$D$4,Sheet3!$D$3:$O$123,E$6,FALSE),"")</f>
        <v/>
      </c>
      <c r="F35" t="str">
        <f>IFERROR(VLOOKUP($C35&amp;$D$4,Sheet3!$D$3:$O$123,F$6,FALSE),"")</f>
        <v/>
      </c>
      <c r="G35" t="str">
        <f>IFERROR(VLOOKUP($C35&amp;$D$4,Sheet3!$D$3:$O$123,G$6,FALSE),"")</f>
        <v/>
      </c>
      <c r="H35" t="str">
        <f>IFERROR(VLOOKUP($C35&amp;$D$4,Sheet3!$D$3:$O$123,H$6,FALSE),"")</f>
        <v/>
      </c>
      <c r="I35" t="str">
        <f>IFERROR(VLOOKUP($C35&amp;$D$4,Sheet3!$D$3:$O$123,I$6,FALSE),"")</f>
        <v/>
      </c>
      <c r="J35" t="str">
        <f>IFERROR(VLOOKUP($C35&amp;$D$4,Sheet3!$D$3:$O$123,J$6,FALSE),"")</f>
        <v/>
      </c>
      <c r="K35" t="str">
        <f>IFERROR(VLOOKUP($C35&amp;$D$4,Sheet3!$D$3:$O$123,K$6,FALSE),"")</f>
        <v/>
      </c>
      <c r="L35" t="str">
        <f>IFERROR(VLOOKUP($C35&amp;$D$4,Sheet3!$D$3:$O$123,L$6,FALSE),"")</f>
        <v/>
      </c>
      <c r="M35" t="str">
        <f>IFERROR(VLOOKUP($C35&amp;$D$4,Sheet3!$D$3:$O$123,M$6,FALSE),"")</f>
        <v/>
      </c>
    </row>
    <row r="36" spans="3:13" x14ac:dyDescent="0.25">
      <c r="C36">
        <v>29</v>
      </c>
      <c r="D36" t="str">
        <f>IFERROR(VLOOKUP($C36&amp;$D$4,Sheet3!$D$3:$O$123,D$6,FALSE),"")</f>
        <v/>
      </c>
      <c r="E36" t="str">
        <f>IFERROR(VLOOKUP($C36&amp;$D$4,Sheet3!$D$3:$O$123,E$6,FALSE),"")</f>
        <v/>
      </c>
      <c r="F36" t="str">
        <f>IFERROR(VLOOKUP($C36&amp;$D$4,Sheet3!$D$3:$O$123,F$6,FALSE),"")</f>
        <v/>
      </c>
      <c r="G36" t="str">
        <f>IFERROR(VLOOKUP($C36&amp;$D$4,Sheet3!$D$3:$O$123,G$6,FALSE),"")</f>
        <v/>
      </c>
      <c r="H36" t="str">
        <f>IFERROR(VLOOKUP($C36&amp;$D$4,Sheet3!$D$3:$O$123,H$6,FALSE),"")</f>
        <v/>
      </c>
      <c r="I36" t="str">
        <f>IFERROR(VLOOKUP($C36&amp;$D$4,Sheet3!$D$3:$O$123,I$6,FALSE),"")</f>
        <v/>
      </c>
      <c r="J36" t="str">
        <f>IFERROR(VLOOKUP($C36&amp;$D$4,Sheet3!$D$3:$O$123,J$6,FALSE),"")</f>
        <v/>
      </c>
      <c r="K36" t="str">
        <f>IFERROR(VLOOKUP($C36&amp;$D$4,Sheet3!$D$3:$O$123,K$6,FALSE),"")</f>
        <v/>
      </c>
      <c r="L36" t="str">
        <f>IFERROR(VLOOKUP($C36&amp;$D$4,Sheet3!$D$3:$O$123,L$6,FALSE),"")</f>
        <v/>
      </c>
      <c r="M36" t="str">
        <f>IFERROR(VLOOKUP($C36&amp;$D$4,Sheet3!$D$3:$O$123,M$6,FALSE),"")</f>
        <v/>
      </c>
    </row>
    <row r="37" spans="3:13" x14ac:dyDescent="0.25">
      <c r="C37">
        <v>30</v>
      </c>
      <c r="D37" t="str">
        <f>IFERROR(VLOOKUP($C37&amp;$D$4,Sheet3!$D$3:$O$123,D$6,FALSE),"")</f>
        <v/>
      </c>
      <c r="E37" t="str">
        <f>IFERROR(VLOOKUP($C37&amp;$D$4,Sheet3!$D$3:$O$123,E$6,FALSE),"")</f>
        <v/>
      </c>
      <c r="F37" t="str">
        <f>IFERROR(VLOOKUP($C37&amp;$D$4,Sheet3!$D$3:$O$123,F$6,FALSE),"")</f>
        <v/>
      </c>
      <c r="G37" t="str">
        <f>IFERROR(VLOOKUP($C37&amp;$D$4,Sheet3!$D$3:$O$123,G$6,FALSE),"")</f>
        <v/>
      </c>
      <c r="H37" t="str">
        <f>IFERROR(VLOOKUP($C37&amp;$D$4,Sheet3!$D$3:$O$123,H$6,FALSE),"")</f>
        <v/>
      </c>
      <c r="I37" t="str">
        <f>IFERROR(VLOOKUP($C37&amp;$D$4,Sheet3!$D$3:$O$123,I$6,FALSE),"")</f>
        <v/>
      </c>
      <c r="J37" t="str">
        <f>IFERROR(VLOOKUP($C37&amp;$D$4,Sheet3!$D$3:$O$123,J$6,FALSE),"")</f>
        <v/>
      </c>
      <c r="K37" t="str">
        <f>IFERROR(VLOOKUP($C37&amp;$D$4,Sheet3!$D$3:$O$123,K$6,FALSE),"")</f>
        <v/>
      </c>
      <c r="L37" t="str">
        <f>IFERROR(VLOOKUP($C37&amp;$D$4,Sheet3!$D$3:$O$123,L$6,FALSE),"")</f>
        <v/>
      </c>
      <c r="M37" t="str">
        <f>IFERROR(VLOOKUP($C37&amp;$D$4,Sheet3!$D$3:$O$123,M$6,FALSE),"")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3EEF-18E9-4D6D-ADF7-BD4C2263BF78}">
  <dimension ref="C3:BD43"/>
  <sheetViews>
    <sheetView topLeftCell="AL1" workbookViewId="0">
      <selection activeCell="P3" sqref="P3:BD13"/>
    </sheetView>
  </sheetViews>
  <sheetFormatPr defaultRowHeight="15" x14ac:dyDescent="0.25"/>
  <cols>
    <col min="3" max="3" width="10.85546875" bestFit="1" customWidth="1"/>
    <col min="4" max="4" width="19.140625" bestFit="1" customWidth="1"/>
    <col min="5" max="5" width="13.28515625" bestFit="1" customWidth="1"/>
    <col min="6" max="6" width="11.5703125" bestFit="1" customWidth="1"/>
    <col min="7" max="7" width="17.28515625" bestFit="1" customWidth="1"/>
    <col min="8" max="8" width="13.5703125" bestFit="1" customWidth="1"/>
    <col min="9" max="9" width="8" bestFit="1" customWidth="1"/>
    <col min="10" max="10" width="11.85546875" bestFit="1" customWidth="1"/>
    <col min="11" max="11" width="13.5703125" bestFit="1" customWidth="1"/>
    <col min="12" max="12" width="12.5703125" bestFit="1" customWidth="1"/>
    <col min="13" max="13" width="15.5703125" bestFit="1" customWidth="1"/>
    <col min="16" max="16" width="12.140625" bestFit="1" customWidth="1"/>
  </cols>
  <sheetData>
    <row r="3" spans="3:56" ht="15.75" x14ac:dyDescent="0.25">
      <c r="C3" s="18" t="s">
        <v>48</v>
      </c>
      <c r="D3" s="18" t="s">
        <v>49</v>
      </c>
      <c r="E3" s="18" t="s">
        <v>50</v>
      </c>
      <c r="F3" s="19" t="s">
        <v>51</v>
      </c>
      <c r="G3" s="18" t="s">
        <v>52</v>
      </c>
      <c r="H3" s="18" t="s">
        <v>53</v>
      </c>
      <c r="I3" s="18" t="s">
        <v>54</v>
      </c>
      <c r="J3" s="18" t="s">
        <v>55</v>
      </c>
      <c r="K3" s="18" t="s">
        <v>56</v>
      </c>
      <c r="L3" s="18" t="s">
        <v>57</v>
      </c>
      <c r="M3" s="20" t="s">
        <v>58</v>
      </c>
      <c r="P3" s="18" t="s">
        <v>48</v>
      </c>
      <c r="Q3" s="21" t="s">
        <v>59</v>
      </c>
      <c r="R3" s="21" t="s">
        <v>66</v>
      </c>
      <c r="S3" s="21" t="s">
        <v>70</v>
      </c>
      <c r="T3" s="21" t="s">
        <v>75</v>
      </c>
      <c r="U3" s="21" t="s">
        <v>80</v>
      </c>
      <c r="V3" s="21" t="s">
        <v>84</v>
      </c>
      <c r="W3" s="21" t="s">
        <v>87</v>
      </c>
      <c r="X3" s="21" t="s">
        <v>91</v>
      </c>
      <c r="Y3" s="21" t="s">
        <v>95</v>
      </c>
      <c r="Z3" s="21" t="s">
        <v>98</v>
      </c>
      <c r="AA3" s="21" t="s">
        <v>101</v>
      </c>
      <c r="AB3" s="21" t="s">
        <v>104</v>
      </c>
      <c r="AC3" s="21" t="s">
        <v>106</v>
      </c>
      <c r="AD3" s="21" t="s">
        <v>109</v>
      </c>
      <c r="AE3" s="21" t="s">
        <v>111</v>
      </c>
      <c r="AF3" s="21" t="s">
        <v>113</v>
      </c>
      <c r="AG3" s="21" t="s">
        <v>115</v>
      </c>
      <c r="AH3" s="21" t="s">
        <v>117</v>
      </c>
      <c r="AI3" s="21" t="s">
        <v>119</v>
      </c>
      <c r="AJ3" s="21" t="s">
        <v>122</v>
      </c>
      <c r="AK3" s="21" t="s">
        <v>124</v>
      </c>
      <c r="AL3" s="21" t="s">
        <v>126</v>
      </c>
      <c r="AM3" s="21" t="s">
        <v>128</v>
      </c>
      <c r="AN3" s="21" t="s">
        <v>130</v>
      </c>
      <c r="AO3" s="21" t="s">
        <v>132</v>
      </c>
      <c r="AP3" s="21" t="s">
        <v>134</v>
      </c>
      <c r="AQ3" s="21" t="s">
        <v>136</v>
      </c>
      <c r="AR3" s="21" t="s">
        <v>140</v>
      </c>
      <c r="AS3" s="21" t="s">
        <v>142</v>
      </c>
      <c r="AT3" s="21" t="s">
        <v>144</v>
      </c>
      <c r="AU3" s="21" t="s">
        <v>146</v>
      </c>
      <c r="AV3" s="21" t="s">
        <v>148</v>
      </c>
      <c r="AW3" s="21" t="s">
        <v>150</v>
      </c>
      <c r="AX3" s="21" t="s">
        <v>152</v>
      </c>
      <c r="AY3" s="21" t="s">
        <v>154</v>
      </c>
      <c r="AZ3" s="21" t="s">
        <v>156</v>
      </c>
      <c r="BA3" s="21" t="s">
        <v>158</v>
      </c>
      <c r="BB3" s="21" t="s">
        <v>160</v>
      </c>
      <c r="BC3" s="21" t="s">
        <v>162</v>
      </c>
      <c r="BD3" s="21" t="s">
        <v>164</v>
      </c>
    </row>
    <row r="4" spans="3:56" ht="15.75" x14ac:dyDescent="0.25">
      <c r="C4" s="21" t="s">
        <v>59</v>
      </c>
      <c r="D4" s="21" t="s">
        <v>60</v>
      </c>
      <c r="E4" s="22" t="s">
        <v>61</v>
      </c>
      <c r="F4" s="23">
        <v>36718</v>
      </c>
      <c r="G4" s="22" t="s">
        <v>62</v>
      </c>
      <c r="H4" s="22" t="s">
        <v>63</v>
      </c>
      <c r="I4" s="22" t="s">
        <v>64</v>
      </c>
      <c r="J4" s="24">
        <v>2000</v>
      </c>
      <c r="K4" s="22" t="s">
        <v>65</v>
      </c>
      <c r="L4" s="25">
        <v>33324</v>
      </c>
      <c r="M4" s="26">
        <v>399888</v>
      </c>
      <c r="P4" s="18" t="s">
        <v>49</v>
      </c>
      <c r="Q4" s="21" t="s">
        <v>60</v>
      </c>
      <c r="R4" s="27" t="s">
        <v>67</v>
      </c>
      <c r="S4" s="21" t="s">
        <v>71</v>
      </c>
      <c r="T4" s="27" t="s">
        <v>76</v>
      </c>
      <c r="U4" s="21" t="s">
        <v>81</v>
      </c>
      <c r="V4" s="32" t="s">
        <v>85</v>
      </c>
      <c r="W4" s="22" t="s">
        <v>88</v>
      </c>
      <c r="X4" s="27" t="s">
        <v>92</v>
      </c>
      <c r="Y4" s="21" t="s">
        <v>96</v>
      </c>
      <c r="Z4" s="32" t="s">
        <v>99</v>
      </c>
      <c r="AA4" s="22" t="s">
        <v>102</v>
      </c>
      <c r="AB4" s="27" t="s">
        <v>105</v>
      </c>
      <c r="AC4" s="21" t="s">
        <v>107</v>
      </c>
      <c r="AD4" s="32" t="s">
        <v>110</v>
      </c>
      <c r="AE4" s="21" t="s">
        <v>112</v>
      </c>
      <c r="AF4" s="27" t="s">
        <v>114</v>
      </c>
      <c r="AG4" s="22" t="s">
        <v>116</v>
      </c>
      <c r="AH4" s="27" t="s">
        <v>118</v>
      </c>
      <c r="AI4" s="22" t="s">
        <v>120</v>
      </c>
      <c r="AJ4" s="27" t="s">
        <v>123</v>
      </c>
      <c r="AK4" s="22" t="s">
        <v>125</v>
      </c>
      <c r="AL4" s="32" t="s">
        <v>127</v>
      </c>
      <c r="AM4" s="22" t="s">
        <v>129</v>
      </c>
      <c r="AN4" s="32" t="s">
        <v>131</v>
      </c>
      <c r="AO4" s="22" t="s">
        <v>133</v>
      </c>
      <c r="AP4" s="32" t="s">
        <v>135</v>
      </c>
      <c r="AQ4" s="22" t="s">
        <v>137</v>
      </c>
      <c r="AR4" s="32" t="s">
        <v>141</v>
      </c>
      <c r="AS4" s="21" t="s">
        <v>143</v>
      </c>
      <c r="AT4" s="32" t="s">
        <v>145</v>
      </c>
      <c r="AU4" s="22" t="s">
        <v>147</v>
      </c>
      <c r="AV4" s="27" t="s">
        <v>149</v>
      </c>
      <c r="AW4" s="21" t="s">
        <v>151</v>
      </c>
      <c r="AX4" s="27" t="s">
        <v>153</v>
      </c>
      <c r="AY4" s="22" t="s">
        <v>155</v>
      </c>
      <c r="AZ4" s="27" t="s">
        <v>157</v>
      </c>
      <c r="BA4" s="22" t="s">
        <v>159</v>
      </c>
      <c r="BB4" s="27" t="s">
        <v>161</v>
      </c>
      <c r="BC4" s="22" t="s">
        <v>163</v>
      </c>
      <c r="BD4" s="35" t="s">
        <v>165</v>
      </c>
    </row>
    <row r="5" spans="3:56" ht="15.75" x14ac:dyDescent="0.25">
      <c r="C5" s="21" t="s">
        <v>66</v>
      </c>
      <c r="D5" s="27" t="s">
        <v>67</v>
      </c>
      <c r="E5" s="27" t="s">
        <v>68</v>
      </c>
      <c r="F5" s="28">
        <v>36861</v>
      </c>
      <c r="G5" s="27" t="s">
        <v>69</v>
      </c>
      <c r="H5" s="27" t="s">
        <v>63</v>
      </c>
      <c r="I5" s="27" t="s">
        <v>64</v>
      </c>
      <c r="J5" s="29">
        <v>2000</v>
      </c>
      <c r="K5" s="27" t="s">
        <v>65</v>
      </c>
      <c r="L5" s="30">
        <v>23694</v>
      </c>
      <c r="M5" s="31">
        <v>284328</v>
      </c>
      <c r="P5" s="18" t="s">
        <v>50</v>
      </c>
      <c r="Q5" s="22" t="s">
        <v>61</v>
      </c>
      <c r="R5" s="27" t="s">
        <v>68</v>
      </c>
      <c r="S5" s="22" t="s">
        <v>72</v>
      </c>
      <c r="T5" s="27" t="s">
        <v>68</v>
      </c>
      <c r="U5" s="22" t="s">
        <v>82</v>
      </c>
      <c r="V5" s="27" t="s">
        <v>86</v>
      </c>
      <c r="W5" s="22" t="s">
        <v>68</v>
      </c>
      <c r="X5" s="27" t="s">
        <v>93</v>
      </c>
      <c r="Y5" s="22" t="s">
        <v>72</v>
      </c>
      <c r="Z5" s="27" t="s">
        <v>93</v>
      </c>
      <c r="AA5" s="22" t="s">
        <v>103</v>
      </c>
      <c r="AB5" s="27" t="s">
        <v>93</v>
      </c>
      <c r="AC5" s="22" t="s">
        <v>103</v>
      </c>
      <c r="AD5" s="27" t="s">
        <v>61</v>
      </c>
      <c r="AE5" s="22" t="s">
        <v>72</v>
      </c>
      <c r="AF5" s="27" t="s">
        <v>86</v>
      </c>
      <c r="AG5" s="22" t="s">
        <v>93</v>
      </c>
      <c r="AH5" s="27" t="s">
        <v>61</v>
      </c>
      <c r="AI5" s="22" t="s">
        <v>61</v>
      </c>
      <c r="AJ5" s="27" t="s">
        <v>93</v>
      </c>
      <c r="AK5" s="22" t="s">
        <v>103</v>
      </c>
      <c r="AL5" s="27" t="s">
        <v>61</v>
      </c>
      <c r="AM5" s="22" t="s">
        <v>82</v>
      </c>
      <c r="AN5" s="27" t="s">
        <v>86</v>
      </c>
      <c r="AO5" s="22" t="s">
        <v>82</v>
      </c>
      <c r="AP5" s="27" t="s">
        <v>72</v>
      </c>
      <c r="AQ5" s="22" t="s">
        <v>93</v>
      </c>
      <c r="AR5" s="27" t="s">
        <v>103</v>
      </c>
      <c r="AS5" s="22" t="s">
        <v>86</v>
      </c>
      <c r="AT5" s="27" t="s">
        <v>93</v>
      </c>
      <c r="AU5" s="22" t="s">
        <v>103</v>
      </c>
      <c r="AV5" s="27" t="s">
        <v>61</v>
      </c>
      <c r="AW5" s="22" t="s">
        <v>72</v>
      </c>
      <c r="AX5" s="27" t="s">
        <v>82</v>
      </c>
      <c r="AY5" s="22" t="s">
        <v>82</v>
      </c>
      <c r="AZ5" s="27" t="s">
        <v>72</v>
      </c>
      <c r="BA5" s="22" t="s">
        <v>68</v>
      </c>
      <c r="BB5" s="27" t="s">
        <v>72</v>
      </c>
      <c r="BC5" s="22" t="s">
        <v>82</v>
      </c>
      <c r="BD5" s="35" t="s">
        <v>61</v>
      </c>
    </row>
    <row r="6" spans="3:56" ht="15.75" x14ac:dyDescent="0.25">
      <c r="C6" s="21" t="s">
        <v>70</v>
      </c>
      <c r="D6" s="21" t="s">
        <v>71</v>
      </c>
      <c r="E6" s="22" t="s">
        <v>72</v>
      </c>
      <c r="F6" s="23">
        <v>37003</v>
      </c>
      <c r="G6" s="22" t="s">
        <v>73</v>
      </c>
      <c r="H6" s="22" t="s">
        <v>74</v>
      </c>
      <c r="I6" s="22" t="s">
        <v>64</v>
      </c>
      <c r="J6" s="24">
        <v>2001</v>
      </c>
      <c r="K6" s="22" t="s">
        <v>65</v>
      </c>
      <c r="L6" s="25">
        <v>47546</v>
      </c>
      <c r="M6" s="26">
        <v>570552</v>
      </c>
      <c r="P6" s="19" t="s">
        <v>51</v>
      </c>
      <c r="Q6" s="23">
        <v>36718</v>
      </c>
      <c r="R6" s="28">
        <v>36861</v>
      </c>
      <c r="S6" s="23">
        <v>37003</v>
      </c>
      <c r="T6" s="28">
        <v>37042</v>
      </c>
      <c r="U6" s="23">
        <v>37482</v>
      </c>
      <c r="V6" s="28">
        <v>37663</v>
      </c>
      <c r="W6" s="23">
        <v>38039</v>
      </c>
      <c r="X6" s="28">
        <v>38054</v>
      </c>
      <c r="Y6" s="23">
        <v>38096</v>
      </c>
      <c r="Z6" s="28">
        <v>38163</v>
      </c>
      <c r="AA6" s="23">
        <v>38185</v>
      </c>
      <c r="AB6" s="28">
        <v>38291</v>
      </c>
      <c r="AC6" s="23">
        <v>38417</v>
      </c>
      <c r="AD6" s="28">
        <v>38678</v>
      </c>
      <c r="AE6" s="23">
        <v>38866</v>
      </c>
      <c r="AF6" s="28">
        <v>38968</v>
      </c>
      <c r="AG6" s="23">
        <v>39075</v>
      </c>
      <c r="AH6" s="28">
        <v>39122</v>
      </c>
      <c r="AI6" s="23">
        <v>39202</v>
      </c>
      <c r="AJ6" s="28">
        <v>39424</v>
      </c>
      <c r="AK6" s="23">
        <v>39450</v>
      </c>
      <c r="AL6" s="28">
        <v>39682</v>
      </c>
      <c r="AM6" s="23">
        <v>39842</v>
      </c>
      <c r="AN6" s="28">
        <v>39848</v>
      </c>
      <c r="AO6" s="23">
        <v>40223</v>
      </c>
      <c r="AP6" s="28">
        <v>40531</v>
      </c>
      <c r="AQ6" s="23">
        <v>40618</v>
      </c>
      <c r="AR6" s="28">
        <v>40776</v>
      </c>
      <c r="AS6" s="23">
        <v>41234</v>
      </c>
      <c r="AT6" s="28">
        <v>41364</v>
      </c>
      <c r="AU6" s="23">
        <v>41415</v>
      </c>
      <c r="AV6" s="28">
        <v>41432</v>
      </c>
      <c r="AW6" s="23">
        <v>41463</v>
      </c>
      <c r="AX6" s="28">
        <v>41768</v>
      </c>
      <c r="AY6" s="23">
        <v>42046</v>
      </c>
      <c r="AZ6" s="28">
        <v>42248</v>
      </c>
      <c r="BA6" s="23">
        <v>42261</v>
      </c>
      <c r="BB6" s="28">
        <v>42267</v>
      </c>
      <c r="BC6" s="23">
        <v>42609</v>
      </c>
      <c r="BD6" s="36">
        <v>42720</v>
      </c>
    </row>
    <row r="7" spans="3:56" ht="15.75" x14ac:dyDescent="0.25">
      <c r="C7" s="21" t="s">
        <v>75</v>
      </c>
      <c r="D7" s="27" t="s">
        <v>76</v>
      </c>
      <c r="E7" s="27" t="s">
        <v>68</v>
      </c>
      <c r="F7" s="28">
        <v>37042</v>
      </c>
      <c r="G7" s="27" t="s">
        <v>77</v>
      </c>
      <c r="H7" s="27" t="s">
        <v>78</v>
      </c>
      <c r="I7" s="27" t="s">
        <v>64</v>
      </c>
      <c r="J7" s="29">
        <v>2001</v>
      </c>
      <c r="K7" s="27" t="s">
        <v>79</v>
      </c>
      <c r="L7" s="30">
        <v>18114</v>
      </c>
      <c r="M7" s="31">
        <v>217368</v>
      </c>
      <c r="P7" s="18" t="s">
        <v>52</v>
      </c>
      <c r="Q7" s="22" t="s">
        <v>62</v>
      </c>
      <c r="R7" s="27" t="s">
        <v>69</v>
      </c>
      <c r="S7" s="22" t="s">
        <v>73</v>
      </c>
      <c r="T7" s="27" t="s">
        <v>77</v>
      </c>
      <c r="U7" s="22" t="s">
        <v>69</v>
      </c>
      <c r="V7" s="27" t="s">
        <v>62</v>
      </c>
      <c r="W7" s="22" t="s">
        <v>89</v>
      </c>
      <c r="X7" s="27" t="s">
        <v>94</v>
      </c>
      <c r="Y7" s="22" t="s">
        <v>97</v>
      </c>
      <c r="Z7" s="27" t="s">
        <v>100</v>
      </c>
      <c r="AA7" s="22" t="s">
        <v>89</v>
      </c>
      <c r="AB7" s="27" t="s">
        <v>77</v>
      </c>
      <c r="AC7" s="22" t="s">
        <v>108</v>
      </c>
      <c r="AD7" s="27" t="s">
        <v>100</v>
      </c>
      <c r="AE7" s="22" t="s">
        <v>108</v>
      </c>
      <c r="AF7" s="27" t="s">
        <v>89</v>
      </c>
      <c r="AG7" s="22" t="s">
        <v>77</v>
      </c>
      <c r="AH7" s="27" t="s">
        <v>77</v>
      </c>
      <c r="AI7" s="22" t="s">
        <v>121</v>
      </c>
      <c r="AJ7" s="27" t="s">
        <v>121</v>
      </c>
      <c r="AK7" s="22" t="s">
        <v>89</v>
      </c>
      <c r="AL7" s="27" t="s">
        <v>94</v>
      </c>
      <c r="AM7" s="22" t="s">
        <v>89</v>
      </c>
      <c r="AN7" s="27" t="s">
        <v>108</v>
      </c>
      <c r="AO7" s="22" t="s">
        <v>121</v>
      </c>
      <c r="AP7" s="27" t="s">
        <v>97</v>
      </c>
      <c r="AQ7" s="22" t="s">
        <v>138</v>
      </c>
      <c r="AR7" s="27" t="s">
        <v>108</v>
      </c>
      <c r="AS7" s="22" t="s">
        <v>97</v>
      </c>
      <c r="AT7" s="27" t="s">
        <v>62</v>
      </c>
      <c r="AU7" s="22" t="s">
        <v>89</v>
      </c>
      <c r="AV7" s="27" t="s">
        <v>121</v>
      </c>
      <c r="AW7" s="22" t="s">
        <v>108</v>
      </c>
      <c r="AX7" s="27" t="s">
        <v>77</v>
      </c>
      <c r="AY7" s="22" t="s">
        <v>77</v>
      </c>
      <c r="AZ7" s="27" t="s">
        <v>89</v>
      </c>
      <c r="BA7" s="22" t="s">
        <v>138</v>
      </c>
      <c r="BB7" s="27" t="s">
        <v>89</v>
      </c>
      <c r="BC7" s="22" t="s">
        <v>100</v>
      </c>
      <c r="BD7" s="35" t="s">
        <v>89</v>
      </c>
    </row>
    <row r="8" spans="3:56" ht="15.75" x14ac:dyDescent="0.25">
      <c r="C8" s="21" t="s">
        <v>80</v>
      </c>
      <c r="D8" s="21" t="s">
        <v>81</v>
      </c>
      <c r="E8" s="22" t="s">
        <v>82</v>
      </c>
      <c r="F8" s="23">
        <v>37482</v>
      </c>
      <c r="G8" s="22" t="s">
        <v>69</v>
      </c>
      <c r="H8" s="22" t="s">
        <v>63</v>
      </c>
      <c r="I8" s="22" t="s">
        <v>64</v>
      </c>
      <c r="J8" s="24">
        <v>2002</v>
      </c>
      <c r="K8" s="22" t="s">
        <v>83</v>
      </c>
      <c r="L8" s="25">
        <v>57487</v>
      </c>
      <c r="M8" s="26">
        <v>689844</v>
      </c>
      <c r="P8" s="18" t="s">
        <v>53</v>
      </c>
      <c r="Q8" s="22" t="s">
        <v>63</v>
      </c>
      <c r="R8" s="27" t="s">
        <v>63</v>
      </c>
      <c r="S8" s="22" t="s">
        <v>74</v>
      </c>
      <c r="T8" s="27" t="s">
        <v>78</v>
      </c>
      <c r="U8" s="22" t="s">
        <v>63</v>
      </c>
      <c r="V8" s="27" t="s">
        <v>63</v>
      </c>
      <c r="W8" s="22" t="s">
        <v>78</v>
      </c>
      <c r="X8" s="27" t="s">
        <v>74</v>
      </c>
      <c r="Y8" s="22" t="s">
        <v>63</v>
      </c>
      <c r="Z8" s="27" t="s">
        <v>74</v>
      </c>
      <c r="AA8" s="22" t="s">
        <v>78</v>
      </c>
      <c r="AB8" s="27" t="s">
        <v>78</v>
      </c>
      <c r="AC8" s="22" t="s">
        <v>63</v>
      </c>
      <c r="AD8" s="27" t="s">
        <v>74</v>
      </c>
      <c r="AE8" s="22" t="s">
        <v>63</v>
      </c>
      <c r="AF8" s="27" t="s">
        <v>78</v>
      </c>
      <c r="AG8" s="22" t="s">
        <v>78</v>
      </c>
      <c r="AH8" s="27" t="s">
        <v>78</v>
      </c>
      <c r="AI8" s="22" t="s">
        <v>78</v>
      </c>
      <c r="AJ8" s="27" t="s">
        <v>78</v>
      </c>
      <c r="AK8" s="22" t="s">
        <v>78</v>
      </c>
      <c r="AL8" s="27" t="s">
        <v>74</v>
      </c>
      <c r="AM8" s="22" t="s">
        <v>78</v>
      </c>
      <c r="AN8" s="27" t="s">
        <v>63</v>
      </c>
      <c r="AO8" s="22" t="s">
        <v>78</v>
      </c>
      <c r="AP8" s="27" t="s">
        <v>63</v>
      </c>
      <c r="AQ8" s="22" t="s">
        <v>139</v>
      </c>
      <c r="AR8" s="27" t="s">
        <v>63</v>
      </c>
      <c r="AS8" s="22" t="s">
        <v>63</v>
      </c>
      <c r="AT8" s="27" t="s">
        <v>63</v>
      </c>
      <c r="AU8" s="22" t="s">
        <v>78</v>
      </c>
      <c r="AV8" s="27" t="s">
        <v>78</v>
      </c>
      <c r="AW8" s="22" t="s">
        <v>63</v>
      </c>
      <c r="AX8" s="27" t="s">
        <v>78</v>
      </c>
      <c r="AY8" s="22" t="s">
        <v>78</v>
      </c>
      <c r="AZ8" s="27" t="s">
        <v>78</v>
      </c>
      <c r="BA8" s="22" t="s">
        <v>139</v>
      </c>
      <c r="BB8" s="27" t="s">
        <v>78</v>
      </c>
      <c r="BC8" s="22" t="s">
        <v>74</v>
      </c>
      <c r="BD8" s="35" t="s">
        <v>78</v>
      </c>
    </row>
    <row r="9" spans="3:56" ht="15.75" x14ac:dyDescent="0.25">
      <c r="C9" s="21" t="s">
        <v>84</v>
      </c>
      <c r="D9" s="32" t="s">
        <v>85</v>
      </c>
      <c r="E9" s="27" t="s">
        <v>86</v>
      </c>
      <c r="F9" s="28">
        <v>37663</v>
      </c>
      <c r="G9" s="27" t="s">
        <v>62</v>
      </c>
      <c r="H9" s="27" t="s">
        <v>63</v>
      </c>
      <c r="I9" s="27" t="s">
        <v>64</v>
      </c>
      <c r="J9" s="33">
        <v>2003</v>
      </c>
      <c r="K9" s="27" t="s">
        <v>83</v>
      </c>
      <c r="L9" s="30">
        <v>61355</v>
      </c>
      <c r="M9" s="31">
        <v>736260</v>
      </c>
      <c r="P9" s="18" t="s">
        <v>54</v>
      </c>
      <c r="Q9" s="22" t="s">
        <v>64</v>
      </c>
      <c r="R9" s="27" t="s">
        <v>64</v>
      </c>
      <c r="S9" s="22" t="s">
        <v>64</v>
      </c>
      <c r="T9" s="27" t="s">
        <v>64</v>
      </c>
      <c r="U9" s="22" t="s">
        <v>64</v>
      </c>
      <c r="V9" s="27" t="s">
        <v>64</v>
      </c>
      <c r="W9" s="22" t="s">
        <v>90</v>
      </c>
      <c r="X9" s="27" t="s">
        <v>90</v>
      </c>
      <c r="Y9" s="22" t="s">
        <v>64</v>
      </c>
      <c r="Z9" s="27" t="s">
        <v>64</v>
      </c>
      <c r="AA9" s="22" t="s">
        <v>90</v>
      </c>
      <c r="AB9" s="27" t="s">
        <v>90</v>
      </c>
      <c r="AC9" s="22" t="s">
        <v>64</v>
      </c>
      <c r="AD9" s="27" t="s">
        <v>64</v>
      </c>
      <c r="AE9" s="22" t="s">
        <v>64</v>
      </c>
      <c r="AF9" s="27" t="s">
        <v>90</v>
      </c>
      <c r="AG9" s="22" t="s">
        <v>90</v>
      </c>
      <c r="AH9" s="27" t="s">
        <v>90</v>
      </c>
      <c r="AI9" s="22" t="s">
        <v>64</v>
      </c>
      <c r="AJ9" s="27" t="s">
        <v>90</v>
      </c>
      <c r="AK9" s="22" t="s">
        <v>90</v>
      </c>
      <c r="AL9" s="27" t="s">
        <v>64</v>
      </c>
      <c r="AM9" s="22" t="s">
        <v>90</v>
      </c>
      <c r="AN9" s="27" t="s">
        <v>64</v>
      </c>
      <c r="AO9" s="22" t="s">
        <v>90</v>
      </c>
      <c r="AP9" s="27" t="s">
        <v>64</v>
      </c>
      <c r="AQ9" s="22" t="s">
        <v>90</v>
      </c>
      <c r="AR9" s="27" t="s">
        <v>64</v>
      </c>
      <c r="AS9" s="22" t="s">
        <v>64</v>
      </c>
      <c r="AT9" s="27" t="s">
        <v>64</v>
      </c>
      <c r="AU9" s="22" t="s">
        <v>90</v>
      </c>
      <c r="AV9" s="27" t="s">
        <v>90</v>
      </c>
      <c r="AW9" s="22" t="s">
        <v>64</v>
      </c>
      <c r="AX9" s="27" t="s">
        <v>90</v>
      </c>
      <c r="AY9" s="22" t="s">
        <v>90</v>
      </c>
      <c r="AZ9" s="27" t="s">
        <v>90</v>
      </c>
      <c r="BA9" s="22" t="s">
        <v>90</v>
      </c>
      <c r="BB9" s="27" t="s">
        <v>90</v>
      </c>
      <c r="BC9" s="22" t="s">
        <v>90</v>
      </c>
      <c r="BD9" s="35" t="s">
        <v>90</v>
      </c>
    </row>
    <row r="10" spans="3:56" ht="15.75" x14ac:dyDescent="0.25">
      <c r="C10" s="21" t="s">
        <v>87</v>
      </c>
      <c r="D10" s="22" t="s">
        <v>88</v>
      </c>
      <c r="E10" s="22" t="s">
        <v>68</v>
      </c>
      <c r="F10" s="23">
        <v>38039</v>
      </c>
      <c r="G10" s="22" t="s">
        <v>89</v>
      </c>
      <c r="H10" s="22" t="s">
        <v>78</v>
      </c>
      <c r="I10" s="22" t="s">
        <v>90</v>
      </c>
      <c r="J10" s="34">
        <v>2004</v>
      </c>
      <c r="K10" s="22" t="s">
        <v>79</v>
      </c>
      <c r="L10" s="25">
        <v>19399</v>
      </c>
      <c r="M10" s="26">
        <v>232788</v>
      </c>
      <c r="P10" s="18" t="s">
        <v>55</v>
      </c>
      <c r="Q10" s="24">
        <v>2000</v>
      </c>
      <c r="R10" s="29">
        <v>2000</v>
      </c>
      <c r="S10" s="24">
        <v>2001</v>
      </c>
      <c r="T10" s="29">
        <v>2001</v>
      </c>
      <c r="U10" s="24">
        <v>2002</v>
      </c>
      <c r="V10" s="33">
        <v>2003</v>
      </c>
      <c r="W10" s="34">
        <v>2004</v>
      </c>
      <c r="X10" s="29">
        <v>2004</v>
      </c>
      <c r="Y10" s="24">
        <v>2000</v>
      </c>
      <c r="Z10" s="33">
        <v>2000</v>
      </c>
      <c r="AA10" s="34">
        <v>2004</v>
      </c>
      <c r="AB10" s="29">
        <v>2004</v>
      </c>
      <c r="AC10" s="24">
        <v>2005</v>
      </c>
      <c r="AD10" s="33">
        <v>2005</v>
      </c>
      <c r="AE10" s="24">
        <v>2006</v>
      </c>
      <c r="AF10" s="29">
        <v>2006</v>
      </c>
      <c r="AG10" s="34">
        <v>2006</v>
      </c>
      <c r="AH10" s="29">
        <v>2007</v>
      </c>
      <c r="AI10" s="34">
        <v>2007</v>
      </c>
      <c r="AJ10" s="29">
        <v>2007</v>
      </c>
      <c r="AK10" s="34">
        <v>2008</v>
      </c>
      <c r="AL10" s="33">
        <v>2008</v>
      </c>
      <c r="AM10" s="34">
        <v>2009</v>
      </c>
      <c r="AN10" s="33">
        <v>2009</v>
      </c>
      <c r="AO10" s="34">
        <v>2010</v>
      </c>
      <c r="AP10" s="33">
        <v>2010</v>
      </c>
      <c r="AQ10" s="34">
        <v>2011</v>
      </c>
      <c r="AR10" s="33">
        <v>2011</v>
      </c>
      <c r="AS10" s="24">
        <v>2012</v>
      </c>
      <c r="AT10" s="33">
        <v>2013</v>
      </c>
      <c r="AU10" s="34">
        <v>2013</v>
      </c>
      <c r="AV10" s="29">
        <v>2013</v>
      </c>
      <c r="AW10" s="24">
        <v>2013</v>
      </c>
      <c r="AX10" s="29">
        <v>2014</v>
      </c>
      <c r="AY10" s="34">
        <v>2015</v>
      </c>
      <c r="AZ10" s="29">
        <v>2015</v>
      </c>
      <c r="BA10" s="34">
        <v>2015</v>
      </c>
      <c r="BB10" s="29">
        <v>2015</v>
      </c>
      <c r="BC10" s="34">
        <v>2016</v>
      </c>
      <c r="BD10" s="37">
        <v>2016</v>
      </c>
    </row>
    <row r="11" spans="3:56" ht="15.75" x14ac:dyDescent="0.25">
      <c r="C11" s="21" t="s">
        <v>91</v>
      </c>
      <c r="D11" s="27" t="s">
        <v>92</v>
      </c>
      <c r="E11" s="27" t="s">
        <v>93</v>
      </c>
      <c r="F11" s="28">
        <v>38054</v>
      </c>
      <c r="G11" s="27" t="s">
        <v>94</v>
      </c>
      <c r="H11" s="27" t="s">
        <v>74</v>
      </c>
      <c r="I11" s="27" t="s">
        <v>90</v>
      </c>
      <c r="J11" s="29">
        <v>2004</v>
      </c>
      <c r="K11" s="27" t="s">
        <v>65</v>
      </c>
      <c r="L11" s="30">
        <v>19841</v>
      </c>
      <c r="M11" s="31">
        <v>238092</v>
      </c>
      <c r="P11" s="18" t="s">
        <v>56</v>
      </c>
      <c r="Q11" s="22" t="s">
        <v>65</v>
      </c>
      <c r="R11" s="27" t="s">
        <v>65</v>
      </c>
      <c r="S11" s="22" t="s">
        <v>65</v>
      </c>
      <c r="T11" s="27" t="s">
        <v>79</v>
      </c>
      <c r="U11" s="22" t="s">
        <v>83</v>
      </c>
      <c r="V11" s="27" t="s">
        <v>83</v>
      </c>
      <c r="W11" s="22" t="s">
        <v>79</v>
      </c>
      <c r="X11" s="27" t="s">
        <v>65</v>
      </c>
      <c r="Y11" s="22" t="s">
        <v>79</v>
      </c>
      <c r="Z11" s="27" t="s">
        <v>79</v>
      </c>
      <c r="AA11" s="22" t="s">
        <v>65</v>
      </c>
      <c r="AB11" s="27" t="s">
        <v>79</v>
      </c>
      <c r="AC11" s="22" t="s">
        <v>65</v>
      </c>
      <c r="AD11" s="27" t="s">
        <v>79</v>
      </c>
      <c r="AE11" s="22" t="s">
        <v>65</v>
      </c>
      <c r="AF11" s="27" t="s">
        <v>79</v>
      </c>
      <c r="AG11" s="22" t="s">
        <v>83</v>
      </c>
      <c r="AH11" s="27" t="s">
        <v>79</v>
      </c>
      <c r="AI11" s="22" t="s">
        <v>65</v>
      </c>
      <c r="AJ11" s="27" t="s">
        <v>79</v>
      </c>
      <c r="AK11" s="22" t="s">
        <v>79</v>
      </c>
      <c r="AL11" s="27" t="s">
        <v>83</v>
      </c>
      <c r="AM11" s="22" t="s">
        <v>83</v>
      </c>
      <c r="AN11" s="27" t="s">
        <v>83</v>
      </c>
      <c r="AO11" s="22" t="s">
        <v>79</v>
      </c>
      <c r="AP11" s="27" t="s">
        <v>65</v>
      </c>
      <c r="AQ11" s="22" t="s">
        <v>83</v>
      </c>
      <c r="AR11" s="27" t="s">
        <v>79</v>
      </c>
      <c r="AS11" s="22" t="s">
        <v>79</v>
      </c>
      <c r="AT11" s="27" t="s">
        <v>79</v>
      </c>
      <c r="AU11" s="22" t="s">
        <v>79</v>
      </c>
      <c r="AV11" s="27" t="s">
        <v>83</v>
      </c>
      <c r="AW11" s="22" t="s">
        <v>79</v>
      </c>
      <c r="AX11" s="27" t="s">
        <v>79</v>
      </c>
      <c r="AY11" s="22" t="s">
        <v>79</v>
      </c>
      <c r="AZ11" s="27" t="s">
        <v>79</v>
      </c>
      <c r="BA11" s="22" t="s">
        <v>79</v>
      </c>
      <c r="BB11" s="27" t="s">
        <v>79</v>
      </c>
      <c r="BC11" s="22" t="s">
        <v>65</v>
      </c>
      <c r="BD11" s="35" t="s">
        <v>79</v>
      </c>
    </row>
    <row r="12" spans="3:56" ht="15.75" x14ac:dyDescent="0.25">
      <c r="C12" s="21" t="s">
        <v>95</v>
      </c>
      <c r="D12" s="21" t="s">
        <v>96</v>
      </c>
      <c r="E12" s="22" t="s">
        <v>72</v>
      </c>
      <c r="F12" s="23">
        <v>38096</v>
      </c>
      <c r="G12" s="22" t="s">
        <v>97</v>
      </c>
      <c r="H12" s="22" t="s">
        <v>63</v>
      </c>
      <c r="I12" s="22" t="s">
        <v>64</v>
      </c>
      <c r="J12" s="24">
        <v>2000</v>
      </c>
      <c r="K12" s="22" t="s">
        <v>79</v>
      </c>
      <c r="L12" s="25">
        <v>47778</v>
      </c>
      <c r="M12" s="26">
        <v>573336</v>
      </c>
      <c r="P12" s="18" t="s">
        <v>57</v>
      </c>
      <c r="Q12" s="25">
        <v>33324</v>
      </c>
      <c r="R12" s="30">
        <v>23694</v>
      </c>
      <c r="S12" s="25">
        <v>47546</v>
      </c>
      <c r="T12" s="30">
        <v>18114</v>
      </c>
      <c r="U12" s="25">
        <v>57487</v>
      </c>
      <c r="V12" s="30">
        <v>61355</v>
      </c>
      <c r="W12" s="25">
        <v>19399</v>
      </c>
      <c r="X12" s="30">
        <v>19841</v>
      </c>
      <c r="Y12" s="25">
        <v>47778</v>
      </c>
      <c r="Z12" s="30">
        <v>21602</v>
      </c>
      <c r="AA12" s="25">
        <v>54542</v>
      </c>
      <c r="AB12" s="30">
        <v>19549</v>
      </c>
      <c r="AC12" s="25">
        <v>58821</v>
      </c>
      <c r="AD12" s="30">
        <v>56762</v>
      </c>
      <c r="AE12" s="25">
        <v>58575</v>
      </c>
      <c r="AF12" s="30">
        <v>41834</v>
      </c>
      <c r="AG12" s="25">
        <v>21970</v>
      </c>
      <c r="AH12" s="30">
        <v>51939</v>
      </c>
      <c r="AI12" s="25">
        <v>51030</v>
      </c>
      <c r="AJ12" s="30">
        <v>19429</v>
      </c>
      <c r="AK12" s="25">
        <v>37815</v>
      </c>
      <c r="AL12" s="30">
        <v>32912</v>
      </c>
      <c r="AM12" s="25">
        <v>74422</v>
      </c>
      <c r="AN12" s="30">
        <v>58694</v>
      </c>
      <c r="AO12" s="25">
        <v>87889</v>
      </c>
      <c r="AP12" s="30">
        <v>58136</v>
      </c>
      <c r="AQ12" s="25">
        <v>21265</v>
      </c>
      <c r="AR12" s="30">
        <v>59751</v>
      </c>
      <c r="AS12" s="25">
        <v>39823</v>
      </c>
      <c r="AT12" s="30">
        <v>18786</v>
      </c>
      <c r="AU12" s="25">
        <v>53621</v>
      </c>
      <c r="AV12" s="30">
        <v>52025</v>
      </c>
      <c r="AW12" s="25">
        <v>55708</v>
      </c>
      <c r="AX12" s="30">
        <v>75883</v>
      </c>
      <c r="AY12" s="25">
        <v>63548</v>
      </c>
      <c r="AZ12" s="30">
        <v>44559</v>
      </c>
      <c r="BA12" s="25">
        <v>17212</v>
      </c>
      <c r="BB12" s="30">
        <v>57994</v>
      </c>
      <c r="BC12" s="25">
        <v>62120</v>
      </c>
      <c r="BD12" s="38">
        <v>54778</v>
      </c>
    </row>
    <row r="13" spans="3:56" ht="15.75" x14ac:dyDescent="0.25">
      <c r="C13" s="21" t="s">
        <v>98</v>
      </c>
      <c r="D13" s="32" t="s">
        <v>99</v>
      </c>
      <c r="E13" s="27" t="s">
        <v>93</v>
      </c>
      <c r="F13" s="28">
        <v>38163</v>
      </c>
      <c r="G13" s="27" t="s">
        <v>100</v>
      </c>
      <c r="H13" s="27" t="s">
        <v>74</v>
      </c>
      <c r="I13" s="27" t="s">
        <v>64</v>
      </c>
      <c r="J13" s="33">
        <v>2000</v>
      </c>
      <c r="K13" s="27" t="s">
        <v>79</v>
      </c>
      <c r="L13" s="30">
        <v>21602</v>
      </c>
      <c r="M13" s="31">
        <v>259224</v>
      </c>
      <c r="P13" s="20" t="s">
        <v>58</v>
      </c>
      <c r="Q13" s="26">
        <v>399888</v>
      </c>
      <c r="R13" s="31">
        <v>284328</v>
      </c>
      <c r="S13" s="26">
        <v>570552</v>
      </c>
      <c r="T13" s="31">
        <v>217368</v>
      </c>
      <c r="U13" s="26">
        <v>689844</v>
      </c>
      <c r="V13" s="31">
        <v>736260</v>
      </c>
      <c r="W13" s="26">
        <v>232788</v>
      </c>
      <c r="X13" s="31">
        <v>238092</v>
      </c>
      <c r="Y13" s="26">
        <v>573336</v>
      </c>
      <c r="Z13" s="31">
        <v>259224</v>
      </c>
      <c r="AA13" s="26">
        <v>654504</v>
      </c>
      <c r="AB13" s="31">
        <v>234588</v>
      </c>
      <c r="AC13" s="26">
        <v>705852</v>
      </c>
      <c r="AD13" s="31">
        <v>681144</v>
      </c>
      <c r="AE13" s="26">
        <v>702900</v>
      </c>
      <c r="AF13" s="31">
        <v>502008</v>
      </c>
      <c r="AG13" s="26">
        <v>263640</v>
      </c>
      <c r="AH13" s="31">
        <v>623268</v>
      </c>
      <c r="AI13" s="26">
        <v>612360</v>
      </c>
      <c r="AJ13" s="31">
        <v>233148</v>
      </c>
      <c r="AK13" s="26">
        <v>453780</v>
      </c>
      <c r="AL13" s="31">
        <v>394944</v>
      </c>
      <c r="AM13" s="26">
        <v>893064</v>
      </c>
      <c r="AN13" s="31">
        <v>704328</v>
      </c>
      <c r="AO13" s="26">
        <v>1054668</v>
      </c>
      <c r="AP13" s="31">
        <v>697632</v>
      </c>
      <c r="AQ13" s="26">
        <v>255180</v>
      </c>
      <c r="AR13" s="31">
        <v>717012</v>
      </c>
      <c r="AS13" s="26">
        <v>477876</v>
      </c>
      <c r="AT13" s="31">
        <v>225432</v>
      </c>
      <c r="AU13" s="26">
        <v>643452</v>
      </c>
      <c r="AV13" s="31">
        <v>624300</v>
      </c>
      <c r="AW13" s="26">
        <v>668496</v>
      </c>
      <c r="AX13" s="31">
        <v>910596</v>
      </c>
      <c r="AY13" s="26">
        <v>762576</v>
      </c>
      <c r="AZ13" s="31">
        <v>534708</v>
      </c>
      <c r="BA13" s="26">
        <v>206544</v>
      </c>
      <c r="BB13" s="31">
        <v>695928</v>
      </c>
      <c r="BC13" s="26">
        <v>745440</v>
      </c>
      <c r="BD13" s="39">
        <v>657336</v>
      </c>
    </row>
    <row r="14" spans="3:56" ht="15.75" x14ac:dyDescent="0.25">
      <c r="C14" s="21" t="s">
        <v>101</v>
      </c>
      <c r="D14" s="22" t="s">
        <v>102</v>
      </c>
      <c r="E14" s="22" t="s">
        <v>103</v>
      </c>
      <c r="F14" s="23">
        <v>38185</v>
      </c>
      <c r="G14" s="22" t="s">
        <v>89</v>
      </c>
      <c r="H14" s="22" t="s">
        <v>78</v>
      </c>
      <c r="I14" s="22" t="s">
        <v>90</v>
      </c>
      <c r="J14" s="34">
        <v>2004</v>
      </c>
      <c r="K14" s="22" t="s">
        <v>65</v>
      </c>
      <c r="L14" s="25">
        <v>54542</v>
      </c>
      <c r="M14" s="26">
        <v>654504</v>
      </c>
    </row>
    <row r="15" spans="3:56" ht="15.75" x14ac:dyDescent="0.25">
      <c r="C15" s="21" t="s">
        <v>104</v>
      </c>
      <c r="D15" s="27" t="s">
        <v>105</v>
      </c>
      <c r="E15" s="27" t="s">
        <v>93</v>
      </c>
      <c r="F15" s="28">
        <v>38291</v>
      </c>
      <c r="G15" s="27" t="s">
        <v>77</v>
      </c>
      <c r="H15" s="27" t="s">
        <v>78</v>
      </c>
      <c r="I15" s="27" t="s">
        <v>90</v>
      </c>
      <c r="J15" s="29">
        <v>2004</v>
      </c>
      <c r="K15" s="27" t="s">
        <v>79</v>
      </c>
      <c r="L15" s="30">
        <v>19549</v>
      </c>
      <c r="M15" s="31">
        <v>234588</v>
      </c>
    </row>
    <row r="16" spans="3:56" ht="15.75" x14ac:dyDescent="0.25">
      <c r="C16" s="21" t="s">
        <v>106</v>
      </c>
      <c r="D16" s="21" t="s">
        <v>107</v>
      </c>
      <c r="E16" s="22" t="s">
        <v>103</v>
      </c>
      <c r="F16" s="23">
        <v>38417</v>
      </c>
      <c r="G16" s="22" t="s">
        <v>108</v>
      </c>
      <c r="H16" s="22" t="s">
        <v>63</v>
      </c>
      <c r="I16" s="22" t="s">
        <v>64</v>
      </c>
      <c r="J16" s="24">
        <v>2005</v>
      </c>
      <c r="K16" s="22" t="s">
        <v>65</v>
      </c>
      <c r="L16" s="25">
        <v>58821</v>
      </c>
      <c r="M16" s="26">
        <v>705852</v>
      </c>
    </row>
    <row r="17" spans="3:13" ht="15.75" x14ac:dyDescent="0.25">
      <c r="C17" s="21" t="s">
        <v>109</v>
      </c>
      <c r="D17" s="32" t="s">
        <v>110</v>
      </c>
      <c r="E17" s="27" t="s">
        <v>61</v>
      </c>
      <c r="F17" s="28">
        <v>38678</v>
      </c>
      <c r="G17" s="27" t="s">
        <v>100</v>
      </c>
      <c r="H17" s="27" t="s">
        <v>74</v>
      </c>
      <c r="I17" s="27" t="s">
        <v>64</v>
      </c>
      <c r="J17" s="33">
        <v>2005</v>
      </c>
      <c r="K17" s="27" t="s">
        <v>79</v>
      </c>
      <c r="L17" s="30">
        <v>56762</v>
      </c>
      <c r="M17" s="31">
        <v>681144</v>
      </c>
    </row>
    <row r="18" spans="3:13" ht="15.75" x14ac:dyDescent="0.25">
      <c r="C18" s="21" t="s">
        <v>111</v>
      </c>
      <c r="D18" s="21" t="s">
        <v>112</v>
      </c>
      <c r="E18" s="22" t="s">
        <v>72</v>
      </c>
      <c r="F18" s="23">
        <v>38866</v>
      </c>
      <c r="G18" s="22" t="s">
        <v>108</v>
      </c>
      <c r="H18" s="22" t="s">
        <v>63</v>
      </c>
      <c r="I18" s="22" t="s">
        <v>64</v>
      </c>
      <c r="J18" s="24">
        <v>2006</v>
      </c>
      <c r="K18" s="22" t="s">
        <v>65</v>
      </c>
      <c r="L18" s="25">
        <v>58575</v>
      </c>
      <c r="M18" s="26">
        <v>702900</v>
      </c>
    </row>
    <row r="19" spans="3:13" ht="15.75" x14ac:dyDescent="0.25">
      <c r="C19" s="21" t="s">
        <v>113</v>
      </c>
      <c r="D19" s="27" t="s">
        <v>114</v>
      </c>
      <c r="E19" s="27" t="s">
        <v>86</v>
      </c>
      <c r="F19" s="28">
        <v>38968</v>
      </c>
      <c r="G19" s="27" t="s">
        <v>89</v>
      </c>
      <c r="H19" s="27" t="s">
        <v>78</v>
      </c>
      <c r="I19" s="27" t="s">
        <v>90</v>
      </c>
      <c r="J19" s="29">
        <v>2006</v>
      </c>
      <c r="K19" s="27" t="s">
        <v>79</v>
      </c>
      <c r="L19" s="30">
        <v>41834</v>
      </c>
      <c r="M19" s="31">
        <v>502008</v>
      </c>
    </row>
    <row r="20" spans="3:13" ht="15.75" x14ac:dyDescent="0.25">
      <c r="C20" s="21" t="s">
        <v>115</v>
      </c>
      <c r="D20" s="22" t="s">
        <v>116</v>
      </c>
      <c r="E20" s="22" t="s">
        <v>93</v>
      </c>
      <c r="F20" s="23">
        <v>39075</v>
      </c>
      <c r="G20" s="22" t="s">
        <v>77</v>
      </c>
      <c r="H20" s="22" t="s">
        <v>78</v>
      </c>
      <c r="I20" s="22" t="s">
        <v>90</v>
      </c>
      <c r="J20" s="34">
        <v>2006</v>
      </c>
      <c r="K20" s="22" t="s">
        <v>83</v>
      </c>
      <c r="L20" s="25">
        <v>21970</v>
      </c>
      <c r="M20" s="26">
        <v>263640</v>
      </c>
    </row>
    <row r="21" spans="3:13" ht="15.75" x14ac:dyDescent="0.25">
      <c r="C21" s="21" t="s">
        <v>117</v>
      </c>
      <c r="D21" s="27" t="s">
        <v>118</v>
      </c>
      <c r="E21" s="27" t="s">
        <v>61</v>
      </c>
      <c r="F21" s="28">
        <v>39122</v>
      </c>
      <c r="G21" s="27" t="s">
        <v>77</v>
      </c>
      <c r="H21" s="27" t="s">
        <v>78</v>
      </c>
      <c r="I21" s="27" t="s">
        <v>90</v>
      </c>
      <c r="J21" s="29">
        <v>2007</v>
      </c>
      <c r="K21" s="27" t="s">
        <v>79</v>
      </c>
      <c r="L21" s="30">
        <v>51939</v>
      </c>
      <c r="M21" s="31">
        <v>623268</v>
      </c>
    </row>
    <row r="22" spans="3:13" ht="15.75" x14ac:dyDescent="0.25">
      <c r="C22" s="21" t="s">
        <v>119</v>
      </c>
      <c r="D22" s="22" t="s">
        <v>120</v>
      </c>
      <c r="E22" s="22" t="s">
        <v>61</v>
      </c>
      <c r="F22" s="23">
        <v>39202</v>
      </c>
      <c r="G22" s="22" t="s">
        <v>121</v>
      </c>
      <c r="H22" s="22" t="s">
        <v>78</v>
      </c>
      <c r="I22" s="22" t="s">
        <v>64</v>
      </c>
      <c r="J22" s="34">
        <v>2007</v>
      </c>
      <c r="K22" s="22" t="s">
        <v>65</v>
      </c>
      <c r="L22" s="25">
        <v>51030</v>
      </c>
      <c r="M22" s="26">
        <v>612360</v>
      </c>
    </row>
    <row r="23" spans="3:13" ht="15.75" x14ac:dyDescent="0.25">
      <c r="C23" s="21" t="s">
        <v>122</v>
      </c>
      <c r="D23" s="27" t="s">
        <v>123</v>
      </c>
      <c r="E23" s="27" t="s">
        <v>93</v>
      </c>
      <c r="F23" s="28">
        <v>39424</v>
      </c>
      <c r="G23" s="27" t="s">
        <v>121</v>
      </c>
      <c r="H23" s="27" t="s">
        <v>78</v>
      </c>
      <c r="I23" s="27" t="s">
        <v>90</v>
      </c>
      <c r="J23" s="29">
        <v>2007</v>
      </c>
      <c r="K23" s="27" t="s">
        <v>79</v>
      </c>
      <c r="L23" s="30">
        <v>19429</v>
      </c>
      <c r="M23" s="31">
        <v>233148</v>
      </c>
    </row>
    <row r="24" spans="3:13" ht="15.75" x14ac:dyDescent="0.25">
      <c r="C24" s="21" t="s">
        <v>124</v>
      </c>
      <c r="D24" s="22" t="s">
        <v>125</v>
      </c>
      <c r="E24" s="22" t="s">
        <v>103</v>
      </c>
      <c r="F24" s="23">
        <v>39450</v>
      </c>
      <c r="G24" s="22" t="s">
        <v>89</v>
      </c>
      <c r="H24" s="22" t="s">
        <v>78</v>
      </c>
      <c r="I24" s="22" t="s">
        <v>90</v>
      </c>
      <c r="J24" s="34">
        <v>2008</v>
      </c>
      <c r="K24" s="22" t="s">
        <v>79</v>
      </c>
      <c r="L24" s="25">
        <v>37815</v>
      </c>
      <c r="M24" s="26">
        <v>453780</v>
      </c>
    </row>
    <row r="25" spans="3:13" ht="15.75" x14ac:dyDescent="0.25">
      <c r="C25" s="21" t="s">
        <v>126</v>
      </c>
      <c r="D25" s="32" t="s">
        <v>127</v>
      </c>
      <c r="E25" s="27" t="s">
        <v>61</v>
      </c>
      <c r="F25" s="28">
        <v>39682</v>
      </c>
      <c r="G25" s="27" t="s">
        <v>94</v>
      </c>
      <c r="H25" s="27" t="s">
        <v>74</v>
      </c>
      <c r="I25" s="27" t="s">
        <v>64</v>
      </c>
      <c r="J25" s="33">
        <v>2008</v>
      </c>
      <c r="K25" s="27" t="s">
        <v>83</v>
      </c>
      <c r="L25" s="30">
        <v>32912</v>
      </c>
      <c r="M25" s="31">
        <v>394944</v>
      </c>
    </row>
    <row r="26" spans="3:13" ht="15.75" x14ac:dyDescent="0.25">
      <c r="C26" s="21" t="s">
        <v>128</v>
      </c>
      <c r="D26" s="22" t="s">
        <v>129</v>
      </c>
      <c r="E26" s="22" t="s">
        <v>82</v>
      </c>
      <c r="F26" s="23">
        <v>39842</v>
      </c>
      <c r="G26" s="22" t="s">
        <v>89</v>
      </c>
      <c r="H26" s="22" t="s">
        <v>78</v>
      </c>
      <c r="I26" s="22" t="s">
        <v>90</v>
      </c>
      <c r="J26" s="34">
        <v>2009</v>
      </c>
      <c r="K26" s="22" t="s">
        <v>83</v>
      </c>
      <c r="L26" s="25">
        <v>74422</v>
      </c>
      <c r="M26" s="26">
        <v>893064</v>
      </c>
    </row>
    <row r="27" spans="3:13" ht="15.75" x14ac:dyDescent="0.25">
      <c r="C27" s="21" t="s">
        <v>130</v>
      </c>
      <c r="D27" s="32" t="s">
        <v>131</v>
      </c>
      <c r="E27" s="27" t="s">
        <v>86</v>
      </c>
      <c r="F27" s="28">
        <v>39848</v>
      </c>
      <c r="G27" s="27" t="s">
        <v>108</v>
      </c>
      <c r="H27" s="27" t="s">
        <v>63</v>
      </c>
      <c r="I27" s="27" t="s">
        <v>64</v>
      </c>
      <c r="J27" s="33">
        <v>2009</v>
      </c>
      <c r="K27" s="27" t="s">
        <v>83</v>
      </c>
      <c r="L27" s="30">
        <v>58694</v>
      </c>
      <c r="M27" s="31">
        <v>704328</v>
      </c>
    </row>
    <row r="28" spans="3:13" ht="15.75" x14ac:dyDescent="0.25">
      <c r="C28" s="21" t="s">
        <v>132</v>
      </c>
      <c r="D28" s="22" t="s">
        <v>133</v>
      </c>
      <c r="E28" s="22" t="s">
        <v>82</v>
      </c>
      <c r="F28" s="23">
        <v>40223</v>
      </c>
      <c r="G28" s="22" t="s">
        <v>121</v>
      </c>
      <c r="H28" s="22" t="s">
        <v>78</v>
      </c>
      <c r="I28" s="22" t="s">
        <v>90</v>
      </c>
      <c r="J28" s="34">
        <v>2010</v>
      </c>
      <c r="K28" s="22" t="s">
        <v>79</v>
      </c>
      <c r="L28" s="25">
        <v>87889</v>
      </c>
      <c r="M28" s="26">
        <v>1054668</v>
      </c>
    </row>
    <row r="29" spans="3:13" ht="15.75" x14ac:dyDescent="0.25">
      <c r="C29" s="21" t="s">
        <v>134</v>
      </c>
      <c r="D29" s="32" t="s">
        <v>135</v>
      </c>
      <c r="E29" s="27" t="s">
        <v>72</v>
      </c>
      <c r="F29" s="28">
        <v>40531</v>
      </c>
      <c r="G29" s="27" t="s">
        <v>97</v>
      </c>
      <c r="H29" s="27" t="s">
        <v>63</v>
      </c>
      <c r="I29" s="27" t="s">
        <v>64</v>
      </c>
      <c r="J29" s="33">
        <v>2010</v>
      </c>
      <c r="K29" s="27" t="s">
        <v>65</v>
      </c>
      <c r="L29" s="30">
        <v>58136</v>
      </c>
      <c r="M29" s="31">
        <v>697632</v>
      </c>
    </row>
    <row r="30" spans="3:13" ht="15.75" x14ac:dyDescent="0.25">
      <c r="C30" s="21" t="s">
        <v>136</v>
      </c>
      <c r="D30" s="22" t="s">
        <v>137</v>
      </c>
      <c r="E30" s="22" t="s">
        <v>93</v>
      </c>
      <c r="F30" s="23">
        <v>40618</v>
      </c>
      <c r="G30" s="22" t="s">
        <v>138</v>
      </c>
      <c r="H30" s="22" t="s">
        <v>139</v>
      </c>
      <c r="I30" s="22" t="s">
        <v>90</v>
      </c>
      <c r="J30" s="34">
        <v>2011</v>
      </c>
      <c r="K30" s="22" t="s">
        <v>83</v>
      </c>
      <c r="L30" s="25">
        <v>21265</v>
      </c>
      <c r="M30" s="26">
        <v>255180</v>
      </c>
    </row>
    <row r="31" spans="3:13" ht="15.75" x14ac:dyDescent="0.25">
      <c r="C31" s="21" t="s">
        <v>140</v>
      </c>
      <c r="D31" s="32" t="s">
        <v>141</v>
      </c>
      <c r="E31" s="27" t="s">
        <v>103</v>
      </c>
      <c r="F31" s="28">
        <v>40776</v>
      </c>
      <c r="G31" s="27" t="s">
        <v>108</v>
      </c>
      <c r="H31" s="27" t="s">
        <v>63</v>
      </c>
      <c r="I31" s="27" t="s">
        <v>64</v>
      </c>
      <c r="J31" s="33">
        <v>2011</v>
      </c>
      <c r="K31" s="27" t="s">
        <v>79</v>
      </c>
      <c r="L31" s="30">
        <v>59751</v>
      </c>
      <c r="M31" s="31">
        <v>717012</v>
      </c>
    </row>
    <row r="32" spans="3:13" ht="15.75" x14ac:dyDescent="0.25">
      <c r="C32" s="21" t="s">
        <v>142</v>
      </c>
      <c r="D32" s="21" t="s">
        <v>143</v>
      </c>
      <c r="E32" s="22" t="s">
        <v>86</v>
      </c>
      <c r="F32" s="23">
        <v>41234</v>
      </c>
      <c r="G32" s="22" t="s">
        <v>97</v>
      </c>
      <c r="H32" s="22" t="s">
        <v>63</v>
      </c>
      <c r="I32" s="22" t="s">
        <v>64</v>
      </c>
      <c r="J32" s="24">
        <v>2012</v>
      </c>
      <c r="K32" s="22" t="s">
        <v>79</v>
      </c>
      <c r="L32" s="25">
        <v>39823</v>
      </c>
      <c r="M32" s="26">
        <v>477876</v>
      </c>
    </row>
    <row r="33" spans="3:13" ht="15.75" x14ac:dyDescent="0.25">
      <c r="C33" s="21" t="s">
        <v>144</v>
      </c>
      <c r="D33" s="32" t="s">
        <v>145</v>
      </c>
      <c r="E33" s="27" t="s">
        <v>93</v>
      </c>
      <c r="F33" s="28">
        <v>41364</v>
      </c>
      <c r="G33" s="27" t="s">
        <v>62</v>
      </c>
      <c r="H33" s="27" t="s">
        <v>63</v>
      </c>
      <c r="I33" s="27" t="s">
        <v>64</v>
      </c>
      <c r="J33" s="33">
        <v>2013</v>
      </c>
      <c r="K33" s="27" t="s">
        <v>79</v>
      </c>
      <c r="L33" s="30">
        <v>18786</v>
      </c>
      <c r="M33" s="31">
        <v>225432</v>
      </c>
    </row>
    <row r="34" spans="3:13" ht="15.75" x14ac:dyDescent="0.25">
      <c r="C34" s="21" t="s">
        <v>146</v>
      </c>
      <c r="D34" s="22" t="s">
        <v>147</v>
      </c>
      <c r="E34" s="22" t="s">
        <v>103</v>
      </c>
      <c r="F34" s="23">
        <v>41415</v>
      </c>
      <c r="G34" s="22" t="s">
        <v>89</v>
      </c>
      <c r="H34" s="22" t="s">
        <v>78</v>
      </c>
      <c r="I34" s="22" t="s">
        <v>90</v>
      </c>
      <c r="J34" s="34">
        <v>2013</v>
      </c>
      <c r="K34" s="22" t="s">
        <v>79</v>
      </c>
      <c r="L34" s="25">
        <v>53621</v>
      </c>
      <c r="M34" s="26">
        <v>643452</v>
      </c>
    </row>
    <row r="35" spans="3:13" ht="15.75" x14ac:dyDescent="0.25">
      <c r="C35" s="21" t="s">
        <v>148</v>
      </c>
      <c r="D35" s="27" t="s">
        <v>149</v>
      </c>
      <c r="E35" s="27" t="s">
        <v>61</v>
      </c>
      <c r="F35" s="28">
        <v>41432</v>
      </c>
      <c r="G35" s="27" t="s">
        <v>121</v>
      </c>
      <c r="H35" s="27" t="s">
        <v>78</v>
      </c>
      <c r="I35" s="27" t="s">
        <v>90</v>
      </c>
      <c r="J35" s="29">
        <v>2013</v>
      </c>
      <c r="K35" s="27" t="s">
        <v>83</v>
      </c>
      <c r="L35" s="30">
        <v>52025</v>
      </c>
      <c r="M35" s="31">
        <v>624300</v>
      </c>
    </row>
    <row r="36" spans="3:13" ht="15.75" x14ac:dyDescent="0.25">
      <c r="C36" s="21" t="s">
        <v>150</v>
      </c>
      <c r="D36" s="21" t="s">
        <v>151</v>
      </c>
      <c r="E36" s="22" t="s">
        <v>72</v>
      </c>
      <c r="F36" s="23">
        <v>41463</v>
      </c>
      <c r="G36" s="22" t="s">
        <v>108</v>
      </c>
      <c r="H36" s="22" t="s">
        <v>63</v>
      </c>
      <c r="I36" s="22" t="s">
        <v>64</v>
      </c>
      <c r="J36" s="24">
        <v>2013</v>
      </c>
      <c r="K36" s="22" t="s">
        <v>79</v>
      </c>
      <c r="L36" s="25">
        <v>55708</v>
      </c>
      <c r="M36" s="26">
        <v>668496</v>
      </c>
    </row>
    <row r="37" spans="3:13" ht="15.75" x14ac:dyDescent="0.25">
      <c r="C37" s="21" t="s">
        <v>152</v>
      </c>
      <c r="D37" s="27" t="s">
        <v>153</v>
      </c>
      <c r="E37" s="27" t="s">
        <v>82</v>
      </c>
      <c r="F37" s="28">
        <v>41768</v>
      </c>
      <c r="G37" s="27" t="s">
        <v>77</v>
      </c>
      <c r="H37" s="27" t="s">
        <v>78</v>
      </c>
      <c r="I37" s="27" t="s">
        <v>90</v>
      </c>
      <c r="J37" s="29">
        <v>2014</v>
      </c>
      <c r="K37" s="27" t="s">
        <v>79</v>
      </c>
      <c r="L37" s="30">
        <v>75883</v>
      </c>
      <c r="M37" s="31">
        <v>910596</v>
      </c>
    </row>
    <row r="38" spans="3:13" ht="15.75" x14ac:dyDescent="0.25">
      <c r="C38" s="21" t="s">
        <v>154</v>
      </c>
      <c r="D38" s="22" t="s">
        <v>155</v>
      </c>
      <c r="E38" s="22" t="s">
        <v>82</v>
      </c>
      <c r="F38" s="23">
        <v>42046</v>
      </c>
      <c r="G38" s="22" t="s">
        <v>77</v>
      </c>
      <c r="H38" s="22" t="s">
        <v>78</v>
      </c>
      <c r="I38" s="22" t="s">
        <v>90</v>
      </c>
      <c r="J38" s="34">
        <v>2015</v>
      </c>
      <c r="K38" s="22" t="s">
        <v>79</v>
      </c>
      <c r="L38" s="25">
        <v>63548</v>
      </c>
      <c r="M38" s="26">
        <v>762576</v>
      </c>
    </row>
    <row r="39" spans="3:13" ht="15.75" x14ac:dyDescent="0.25">
      <c r="C39" s="21" t="s">
        <v>156</v>
      </c>
      <c r="D39" s="27" t="s">
        <v>157</v>
      </c>
      <c r="E39" s="27" t="s">
        <v>72</v>
      </c>
      <c r="F39" s="28">
        <v>42248</v>
      </c>
      <c r="G39" s="27" t="s">
        <v>89</v>
      </c>
      <c r="H39" s="27" t="s">
        <v>78</v>
      </c>
      <c r="I39" s="27" t="s">
        <v>90</v>
      </c>
      <c r="J39" s="29">
        <v>2015</v>
      </c>
      <c r="K39" s="27" t="s">
        <v>79</v>
      </c>
      <c r="L39" s="30">
        <v>44559</v>
      </c>
      <c r="M39" s="31">
        <v>534708</v>
      </c>
    </row>
    <row r="40" spans="3:13" ht="15.75" x14ac:dyDescent="0.25">
      <c r="C40" s="21" t="s">
        <v>158</v>
      </c>
      <c r="D40" s="22" t="s">
        <v>159</v>
      </c>
      <c r="E40" s="22" t="s">
        <v>68</v>
      </c>
      <c r="F40" s="23">
        <v>42261</v>
      </c>
      <c r="G40" s="22" t="s">
        <v>138</v>
      </c>
      <c r="H40" s="22" t="s">
        <v>139</v>
      </c>
      <c r="I40" s="22" t="s">
        <v>90</v>
      </c>
      <c r="J40" s="34">
        <v>2015</v>
      </c>
      <c r="K40" s="22" t="s">
        <v>79</v>
      </c>
      <c r="L40" s="25">
        <v>17212</v>
      </c>
      <c r="M40" s="26">
        <v>206544</v>
      </c>
    </row>
    <row r="41" spans="3:13" ht="15.75" x14ac:dyDescent="0.25">
      <c r="C41" s="21" t="s">
        <v>160</v>
      </c>
      <c r="D41" s="27" t="s">
        <v>161</v>
      </c>
      <c r="E41" s="27" t="s">
        <v>72</v>
      </c>
      <c r="F41" s="28">
        <v>42267</v>
      </c>
      <c r="G41" s="27" t="s">
        <v>89</v>
      </c>
      <c r="H41" s="27" t="s">
        <v>78</v>
      </c>
      <c r="I41" s="27" t="s">
        <v>90</v>
      </c>
      <c r="J41" s="29">
        <v>2015</v>
      </c>
      <c r="K41" s="27" t="s">
        <v>79</v>
      </c>
      <c r="L41" s="30">
        <v>57994</v>
      </c>
      <c r="M41" s="31">
        <v>695928</v>
      </c>
    </row>
    <row r="42" spans="3:13" ht="15.75" x14ac:dyDescent="0.25">
      <c r="C42" s="21" t="s">
        <v>162</v>
      </c>
      <c r="D42" s="22" t="s">
        <v>163</v>
      </c>
      <c r="E42" s="22" t="s">
        <v>82</v>
      </c>
      <c r="F42" s="23">
        <v>42609</v>
      </c>
      <c r="G42" s="22" t="s">
        <v>100</v>
      </c>
      <c r="H42" s="22" t="s">
        <v>74</v>
      </c>
      <c r="I42" s="22" t="s">
        <v>90</v>
      </c>
      <c r="J42" s="34">
        <v>2016</v>
      </c>
      <c r="K42" s="22" t="s">
        <v>65</v>
      </c>
      <c r="L42" s="25">
        <v>62120</v>
      </c>
      <c r="M42" s="26">
        <v>745440</v>
      </c>
    </row>
    <row r="43" spans="3:13" ht="15.75" x14ac:dyDescent="0.25">
      <c r="C43" s="21" t="s">
        <v>164</v>
      </c>
      <c r="D43" s="35" t="s">
        <v>165</v>
      </c>
      <c r="E43" s="35" t="s">
        <v>61</v>
      </c>
      <c r="F43" s="36">
        <v>42720</v>
      </c>
      <c r="G43" s="35" t="s">
        <v>89</v>
      </c>
      <c r="H43" s="35" t="s">
        <v>78</v>
      </c>
      <c r="I43" s="35" t="s">
        <v>90</v>
      </c>
      <c r="J43" s="37">
        <v>2016</v>
      </c>
      <c r="K43" s="35" t="s">
        <v>79</v>
      </c>
      <c r="L43" s="38">
        <v>54778</v>
      </c>
      <c r="M43" s="39">
        <v>657336</v>
      </c>
    </row>
  </sheetData>
  <protectedRanges>
    <protectedRange sqref="J4:J27 Q10:AN10" name="Range1"/>
  </protectedRanges>
  <conditionalFormatting sqref="J4:J27">
    <cfRule type="expression" dxfId="1" priority="2">
      <formula>$I4=#REF!</formula>
    </cfRule>
  </conditionalFormatting>
  <conditionalFormatting sqref="Q10:AN10">
    <cfRule type="expression" dxfId="0" priority="1">
      <formula>$I10=#REF!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E9A-61F3-4B60-8013-62F2E2C90A2B}">
  <dimension ref="D3:M10"/>
  <sheetViews>
    <sheetView tabSelected="1" topLeftCell="A4" zoomScale="115" zoomScaleNormal="115" workbookViewId="0">
      <selection activeCell="H15" sqref="H15"/>
    </sheetView>
  </sheetViews>
  <sheetFormatPr defaultRowHeight="15" x14ac:dyDescent="0.25"/>
  <cols>
    <col min="4" max="4" width="11.140625" bestFit="1" customWidth="1"/>
    <col min="5" max="5" width="12.28515625" bestFit="1" customWidth="1"/>
    <col min="6" max="6" width="11.140625" bestFit="1" customWidth="1"/>
    <col min="8" max="8" width="8.28515625" bestFit="1" customWidth="1"/>
    <col min="9" max="9" width="8" bestFit="1" customWidth="1"/>
    <col min="10" max="10" width="12" bestFit="1" customWidth="1"/>
    <col min="11" max="11" width="11.5703125" bestFit="1" customWidth="1"/>
    <col min="12" max="12" width="12.140625" bestFit="1" customWidth="1"/>
    <col min="13" max="13" width="13.85546875" bestFit="1" customWidth="1"/>
  </cols>
  <sheetData>
    <row r="3" spans="4:13" ht="15.75" x14ac:dyDescent="0.25">
      <c r="D3" s="18" t="s">
        <v>48</v>
      </c>
    </row>
    <row r="4" spans="4:13" x14ac:dyDescent="0.25">
      <c r="D4" t="s">
        <v>59</v>
      </c>
    </row>
    <row r="8" spans="4:13" ht="15.75" x14ac:dyDescent="0.25">
      <c r="D8" s="18" t="s">
        <v>49</v>
      </c>
      <c r="E8" s="18" t="s">
        <v>50</v>
      </c>
      <c r="F8" s="19" t="s">
        <v>51</v>
      </c>
      <c r="G8" s="18" t="s">
        <v>52</v>
      </c>
      <c r="H8" s="18" t="s">
        <v>53</v>
      </c>
      <c r="I8" s="18" t="s">
        <v>54</v>
      </c>
      <c r="J8" s="18" t="s">
        <v>55</v>
      </c>
      <c r="K8" s="18" t="s">
        <v>56</v>
      </c>
      <c r="L8" s="18" t="s">
        <v>57</v>
      </c>
      <c r="M8" s="20" t="s">
        <v>58</v>
      </c>
    </row>
    <row r="9" spans="4:13" x14ac:dyDescent="0.25">
      <c r="D9" t="str" cm="1">
        <f t="array" ref="D9:M9">_xlfn.XLOOKUP($D$4,'Data Sheet'!$C$3:$C$43,'Data Sheet'!$D$3:$M$43,"Not Found")</f>
        <v>Rob Verhoff</v>
      </c>
      <c r="E9" t="str">
        <v>Sales</v>
      </c>
      <c r="F9" s="41">
        <v>36718</v>
      </c>
      <c r="G9" t="str">
        <v>Victoria</v>
      </c>
      <c r="H9" t="str">
        <v>Australia</v>
      </c>
      <c r="I9" t="str">
        <v>Female</v>
      </c>
      <c r="J9">
        <v>2000</v>
      </c>
      <c r="K9" t="str">
        <v>Nodal Branch</v>
      </c>
      <c r="L9" s="42">
        <v>33324</v>
      </c>
      <c r="M9" s="42">
        <v>399888</v>
      </c>
    </row>
    <row r="10" spans="4:13" x14ac:dyDescent="0.25">
      <c r="D10" t="str" cm="1">
        <f t="array" ref="D10:M10">TRANSPOSE(_xlfn.XLOOKUP($D$4,'Data Sheet'!$P$3:$BD$3,'Data Sheet'!$P$4:$BD$13,"Not Found"))</f>
        <v>Rob Verhoff</v>
      </c>
      <c r="E10" t="str">
        <v>Sales</v>
      </c>
      <c r="F10">
        <v>36718</v>
      </c>
      <c r="G10" t="str">
        <v>Victoria</v>
      </c>
      <c r="H10" t="str">
        <v>Australia</v>
      </c>
      <c r="I10" t="str">
        <v>Female</v>
      </c>
      <c r="J10">
        <v>2000</v>
      </c>
      <c r="K10" t="str">
        <v>Nodal Branch</v>
      </c>
      <c r="L10">
        <v>33324</v>
      </c>
      <c r="M10">
        <v>399888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Lookup Function</vt:lpstr>
      <vt:lpstr>Sheet3</vt:lpstr>
      <vt:lpstr>Sheet6</vt:lpstr>
      <vt:lpstr>Sheet4</vt:lpstr>
      <vt:lpstr>Data Sheet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2024-06-02T10:10:16Z</dcterms:created>
  <dcterms:modified xsi:type="dcterms:W3CDTF">2024-06-02T11:27:15Z</dcterms:modified>
</cp:coreProperties>
</file>