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Practice Sheet\"/>
    </mc:Choice>
  </mc:AlternateContent>
  <xr:revisionPtr revIDLastSave="0" documentId="13_ncr:1_{2AE8A5EA-C3A8-4C0C-87AE-FB1DFD1FC167}" xr6:coauthVersionLast="47" xr6:coauthVersionMax="47" xr10:uidLastSave="{00000000-0000-0000-0000-000000000000}"/>
  <bookViews>
    <workbookView xWindow="-120" yWindow="-120" windowWidth="20730" windowHeight="11310" activeTab="10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</sheets>
  <externalReferences>
    <externalReference r:id="rId12"/>
    <externalReference r:id="rId13"/>
    <externalReference r:id="rId14"/>
  </externalReferences>
  <definedNames>
    <definedName name="Categories">[1]!tblCategories[category name]</definedName>
    <definedName name="DataTable">'[2]Q 5'!$K$12:$N$18</definedName>
    <definedName name="Sales_Months">'[3]Sales Records'!$B$2:$B$108</definedName>
    <definedName name="Total_Sales">'[3]Sales Records'!$E$2:$E$108</definedName>
    <definedName name="Year">'[3]Sales Records'!$A$2:$A$108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6" i="11"/>
  <c r="B7" i="11"/>
  <c r="B8" i="11"/>
  <c r="B9" i="11"/>
  <c r="B10" i="11"/>
  <c r="B11" i="11"/>
  <c r="B12" i="11"/>
  <c r="B13" i="11"/>
  <c r="B14" i="11"/>
  <c r="B15" i="11"/>
  <c r="B16" i="11"/>
  <c r="B5" i="11"/>
  <c r="B7" i="10"/>
  <c r="D7" i="10" s="1"/>
  <c r="C7" i="10"/>
  <c r="E7" i="10"/>
  <c r="F7" i="10"/>
  <c r="H7" i="10"/>
  <c r="B8" i="10"/>
  <c r="C8" i="10"/>
  <c r="D8" i="10"/>
  <c r="I8" i="10" s="1"/>
  <c r="E8" i="10"/>
  <c r="F8" i="10"/>
  <c r="H8" i="10"/>
  <c r="B9" i="10"/>
  <c r="D9" i="10" s="1"/>
  <c r="C9" i="10"/>
  <c r="E9" i="10"/>
  <c r="F9" i="10"/>
  <c r="H9" i="10"/>
  <c r="B10" i="10"/>
  <c r="D10" i="10" s="1"/>
  <c r="C10" i="10"/>
  <c r="E10" i="10"/>
  <c r="F10" i="10"/>
  <c r="H10" i="10"/>
  <c r="B11" i="10"/>
  <c r="D11" i="10" s="1"/>
  <c r="C11" i="10"/>
  <c r="E11" i="10"/>
  <c r="F11" i="10"/>
  <c r="H11" i="10"/>
  <c r="B12" i="10"/>
  <c r="C12" i="10"/>
  <c r="D12" i="10"/>
  <c r="I12" i="10" s="1"/>
  <c r="E12" i="10"/>
  <c r="F12" i="10"/>
  <c r="H12" i="10"/>
  <c r="B13" i="10"/>
  <c r="D13" i="10" s="1"/>
  <c r="C13" i="10"/>
  <c r="E13" i="10"/>
  <c r="F13" i="10"/>
  <c r="H13" i="10"/>
  <c r="B14" i="10"/>
  <c r="D14" i="10" s="1"/>
  <c r="C14" i="10"/>
  <c r="E14" i="10"/>
  <c r="F14" i="10"/>
  <c r="H14" i="10"/>
  <c r="B15" i="10"/>
  <c r="D15" i="10" s="1"/>
  <c r="C15" i="10"/>
  <c r="E15" i="10"/>
  <c r="F15" i="10"/>
  <c r="H15" i="10"/>
  <c r="B16" i="10"/>
  <c r="C16" i="10"/>
  <c r="D16" i="10"/>
  <c r="I16" i="10" s="1"/>
  <c r="E16" i="10"/>
  <c r="F16" i="10"/>
  <c r="H16" i="10"/>
  <c r="B17" i="10"/>
  <c r="D17" i="10" s="1"/>
  <c r="C17" i="10"/>
  <c r="E17" i="10"/>
  <c r="F17" i="10"/>
  <c r="H17" i="10"/>
  <c r="B18" i="10"/>
  <c r="C18" i="10"/>
  <c r="E18" i="10"/>
  <c r="F18" i="10"/>
  <c r="H18" i="10"/>
  <c r="B19" i="10"/>
  <c r="D19" i="10" s="1"/>
  <c r="C19" i="10"/>
  <c r="E19" i="10"/>
  <c r="F19" i="10"/>
  <c r="H19" i="10"/>
  <c r="B20" i="10"/>
  <c r="C20" i="10"/>
  <c r="D20" i="10"/>
  <c r="I20" i="10" s="1"/>
  <c r="E20" i="10"/>
  <c r="F20" i="10"/>
  <c r="H20" i="10"/>
  <c r="B21" i="10"/>
  <c r="D21" i="10" s="1"/>
  <c r="C21" i="10"/>
  <c r="E21" i="10"/>
  <c r="F21" i="10"/>
  <c r="H21" i="10"/>
  <c r="B22" i="10"/>
  <c r="D22" i="10" s="1"/>
  <c r="C22" i="10"/>
  <c r="E22" i="10"/>
  <c r="F22" i="10"/>
  <c r="H22" i="10"/>
  <c r="B23" i="10"/>
  <c r="D23" i="10" s="1"/>
  <c r="C23" i="10"/>
  <c r="E23" i="10"/>
  <c r="F23" i="10"/>
  <c r="H23" i="10"/>
  <c r="B24" i="10"/>
  <c r="C24" i="10"/>
  <c r="D24" i="10"/>
  <c r="I24" i="10" s="1"/>
  <c r="E24" i="10"/>
  <c r="F24" i="10"/>
  <c r="H24" i="10"/>
  <c r="B25" i="10"/>
  <c r="D25" i="10" s="1"/>
  <c r="C25" i="10"/>
  <c r="E25" i="10"/>
  <c r="F25" i="10"/>
  <c r="H25" i="10"/>
  <c r="B26" i="10"/>
  <c r="D26" i="10" s="1"/>
  <c r="C26" i="10"/>
  <c r="E26" i="10"/>
  <c r="F26" i="10"/>
  <c r="H26" i="10"/>
  <c r="B27" i="10"/>
  <c r="D27" i="10" s="1"/>
  <c r="C27" i="10"/>
  <c r="E27" i="10"/>
  <c r="F27" i="10"/>
  <c r="H27" i="10"/>
  <c r="B28" i="10"/>
  <c r="C28" i="10"/>
  <c r="D28" i="10"/>
  <c r="I28" i="10" s="1"/>
  <c r="E28" i="10"/>
  <c r="F28" i="10"/>
  <c r="H28" i="10"/>
  <c r="B29" i="10"/>
  <c r="D29" i="10" s="1"/>
  <c r="C29" i="10"/>
  <c r="E29" i="10"/>
  <c r="F29" i="10"/>
  <c r="H29" i="10"/>
  <c r="H6" i="10"/>
  <c r="F6" i="10"/>
  <c r="E6" i="10"/>
  <c r="C6" i="10"/>
  <c r="B6" i="10"/>
  <c r="D15" i="9"/>
  <c r="C15" i="9"/>
  <c r="B15" i="9"/>
  <c r="E15" i="9" s="1"/>
  <c r="D14" i="9"/>
  <c r="C14" i="9"/>
  <c r="B14" i="9"/>
  <c r="E14" i="9" s="1"/>
  <c r="D13" i="9"/>
  <c r="C13" i="9"/>
  <c r="B13" i="9"/>
  <c r="E13" i="9" s="1"/>
  <c r="D12" i="9"/>
  <c r="C12" i="9"/>
  <c r="B12" i="9"/>
  <c r="E12" i="9" s="1"/>
  <c r="D11" i="9"/>
  <c r="C11" i="9"/>
  <c r="B11" i="9"/>
  <c r="E11" i="9" s="1"/>
  <c r="D10" i="9"/>
  <c r="C10" i="9"/>
  <c r="B10" i="9"/>
  <c r="E10" i="9" s="1"/>
  <c r="D9" i="9"/>
  <c r="C9" i="9"/>
  <c r="B9" i="9"/>
  <c r="E9" i="9" s="1"/>
  <c r="D8" i="9"/>
  <c r="C8" i="9"/>
  <c r="B8" i="9"/>
  <c r="E8" i="9" s="1"/>
  <c r="D7" i="9"/>
  <c r="C7" i="9"/>
  <c r="B7" i="9"/>
  <c r="E7" i="9" s="1"/>
  <c r="D6" i="9"/>
  <c r="C6" i="9"/>
  <c r="B6" i="9"/>
  <c r="E6" i="9" s="1"/>
  <c r="D5" i="9"/>
  <c r="C5" i="9"/>
  <c r="B5" i="9"/>
  <c r="E5" i="9" s="1"/>
  <c r="D4" i="9"/>
  <c r="C4" i="9"/>
  <c r="B4" i="9"/>
  <c r="E4" i="9" s="1"/>
  <c r="D3" i="9"/>
  <c r="C3" i="9"/>
  <c r="B3" i="9"/>
  <c r="E3" i="9" s="1"/>
  <c r="D2" i="9"/>
  <c r="C2" i="9"/>
  <c r="B2" i="9"/>
  <c r="E2" i="9" s="1"/>
  <c r="J11" i="8"/>
  <c r="I11" i="8"/>
  <c r="H11" i="8"/>
  <c r="G11" i="8"/>
  <c r="F11" i="8"/>
  <c r="E11" i="8"/>
  <c r="J10" i="8"/>
  <c r="I10" i="8"/>
  <c r="H10" i="8"/>
  <c r="G10" i="8"/>
  <c r="F10" i="8"/>
  <c r="E10" i="8"/>
  <c r="J9" i="8"/>
  <c r="I9" i="8"/>
  <c r="H9" i="8"/>
  <c r="G9" i="8"/>
  <c r="F9" i="8"/>
  <c r="E9" i="8"/>
  <c r="J8" i="8"/>
  <c r="I8" i="8"/>
  <c r="H8" i="8"/>
  <c r="G8" i="8"/>
  <c r="F8" i="8"/>
  <c r="E8" i="8"/>
  <c r="J7" i="8"/>
  <c r="I7" i="8"/>
  <c r="H7" i="8"/>
  <c r="G7" i="8"/>
  <c r="F7" i="8"/>
  <c r="E7" i="8"/>
  <c r="J6" i="8"/>
  <c r="I6" i="8"/>
  <c r="H6" i="8"/>
  <c r="G6" i="8"/>
  <c r="F6" i="8"/>
  <c r="E6" i="8"/>
  <c r="J5" i="8"/>
  <c r="I5" i="8"/>
  <c r="H5" i="8"/>
  <c r="G5" i="8"/>
  <c r="F5" i="8"/>
  <c r="E5" i="8"/>
  <c r="J4" i="8"/>
  <c r="I4" i="8"/>
  <c r="H4" i="8"/>
  <c r="G4" i="8"/>
  <c r="F4" i="8"/>
  <c r="E4" i="8"/>
  <c r="E8" i="7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J5" i="4"/>
  <c r="I5" i="4"/>
  <c r="H5" i="4"/>
  <c r="I25" i="10" l="1"/>
  <c r="G25" i="10"/>
  <c r="J25" i="10"/>
  <c r="I21" i="10"/>
  <c r="J21" i="10"/>
  <c r="G21" i="10"/>
  <c r="J15" i="10"/>
  <c r="G15" i="10"/>
  <c r="I15" i="10"/>
  <c r="J27" i="10"/>
  <c r="G27" i="10"/>
  <c r="I27" i="10"/>
  <c r="I17" i="10"/>
  <c r="J17" i="10"/>
  <c r="G17" i="10"/>
  <c r="G14" i="10"/>
  <c r="I14" i="10"/>
  <c r="J14" i="10"/>
  <c r="J11" i="10"/>
  <c r="I11" i="10"/>
  <c r="G11" i="10"/>
  <c r="G22" i="10"/>
  <c r="I22" i="10"/>
  <c r="J22" i="10"/>
  <c r="J19" i="10"/>
  <c r="G19" i="10"/>
  <c r="I19" i="10"/>
  <c r="G9" i="10"/>
  <c r="I9" i="10"/>
  <c r="J9" i="10"/>
  <c r="I29" i="10"/>
  <c r="G29" i="10"/>
  <c r="J29" i="10"/>
  <c r="G26" i="10"/>
  <c r="I26" i="10"/>
  <c r="J23" i="10"/>
  <c r="G23" i="10"/>
  <c r="I23" i="10"/>
  <c r="I13" i="10"/>
  <c r="G13" i="10"/>
  <c r="J13" i="10"/>
  <c r="G10" i="10"/>
  <c r="J10" i="10"/>
  <c r="I10" i="10"/>
  <c r="J7" i="10"/>
  <c r="I7" i="10"/>
  <c r="G7" i="10"/>
  <c r="G28" i="10"/>
  <c r="G24" i="10"/>
  <c r="G20" i="10"/>
  <c r="G16" i="10"/>
  <c r="G12" i="10"/>
  <c r="G8" i="10"/>
  <c r="J26" i="10"/>
  <c r="J28" i="10"/>
  <c r="J24" i="10"/>
  <c r="J20" i="10"/>
  <c r="D18" i="10"/>
  <c r="J16" i="10"/>
  <c r="J12" i="10"/>
  <c r="J8" i="10"/>
  <c r="D6" i="10"/>
  <c r="G18" i="10" l="1"/>
  <c r="I18" i="10"/>
  <c r="J18" i="10"/>
  <c r="I6" i="10"/>
  <c r="G6" i="10"/>
  <c r="J6" i="10"/>
  <c r="E8" i="6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6" i="5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5" i="4"/>
  <c r="B12" i="3"/>
  <c r="B13" i="3"/>
  <c r="B16" i="3"/>
  <c r="B17" i="3"/>
  <c r="B20" i="3"/>
  <c r="B21" i="3"/>
  <c r="B24" i="3"/>
  <c r="B25" i="3"/>
  <c r="B28" i="3"/>
  <c r="B29" i="3"/>
  <c r="B32" i="3"/>
  <c r="B33" i="3"/>
  <c r="B36" i="3"/>
  <c r="B37" i="3"/>
  <c r="B9" i="3"/>
  <c r="B6" i="3"/>
  <c r="B5" i="3"/>
  <c r="B4" i="3"/>
  <c r="B10" i="3" s="1"/>
  <c r="B3" i="3"/>
  <c r="B8" i="2"/>
  <c r="B7" i="2"/>
  <c r="C11" i="2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" i="1"/>
  <c r="B39" i="3" l="1"/>
  <c r="B35" i="3"/>
  <c r="B31" i="3"/>
  <c r="B27" i="3"/>
  <c r="B23" i="3"/>
  <c r="B19" i="3"/>
  <c r="B15" i="3"/>
  <c r="B11" i="3"/>
  <c r="B38" i="3"/>
  <c r="B34" i="3"/>
  <c r="B30" i="3"/>
  <c r="B26" i="3"/>
  <c r="B22" i="3"/>
  <c r="B18" i="3"/>
  <c r="B14" i="3"/>
  <c r="C39" i="2"/>
  <c r="C35" i="2"/>
  <c r="C23" i="2"/>
  <c r="C19" i="2"/>
  <c r="C31" i="2"/>
  <c r="C15" i="2"/>
  <c r="C27" i="2"/>
  <c r="C38" i="2"/>
  <c r="C34" i="2"/>
  <c r="C30" i="2"/>
  <c r="C26" i="2"/>
  <c r="C22" i="2"/>
  <c r="C18" i="2"/>
  <c r="C14" i="2"/>
  <c r="C37" i="2"/>
  <c r="C33" i="2"/>
  <c r="C29" i="2"/>
  <c r="C25" i="2"/>
  <c r="C21" i="2"/>
  <c r="C17" i="2"/>
  <c r="C13" i="2"/>
  <c r="C40" i="2"/>
  <c r="C36" i="2"/>
  <c r="C32" i="2"/>
  <c r="C28" i="2"/>
  <c r="C24" i="2"/>
  <c r="C20" i="2"/>
  <c r="C16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Jain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Enter function to display current date</t>
        </r>
      </text>
    </comment>
    <comment ref="B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Enter a function to return cuttrent date and time both</t>
        </r>
      </text>
    </comment>
    <comment ref="C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in all below rows calculate, for  how long an employee is working in our company till today(Cell B7)</t>
        </r>
      </text>
    </comment>
    <comment ref="C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1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2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0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3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6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8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3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  <comment ref="C4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Avinash Jain:
</t>
        </r>
        <r>
          <rPr>
            <sz val="9"/>
            <color indexed="81"/>
            <rFont val="Tahoma"/>
            <family val="2"/>
          </rPr>
          <t>Apply a function in this cell to calculate, for how long this employee is working in our company till today(Cell B7)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Jain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Insert a Function for returning the Day name 
of Start Date from cell B5</t>
        </r>
      </text>
    </comment>
    <comment ref="B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Enter a function to return the Year from the cell B5</t>
        </r>
      </text>
    </comment>
    <comment ref="E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Enter any date here, so that Cell B5 can use it for returning the start date of the month entered here in the cell
</t>
        </r>
      </text>
    </comment>
    <comment ref="B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Apply a function, so it can display the Start date of the entered date in cell E4</t>
        </r>
      </text>
    </comment>
    <comment ref="B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Apply a function to return the End Date of the same month based on cell B4</t>
        </r>
      </text>
    </comment>
    <comment ref="B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Into below colored cells you have to apply a function which should returen the list of all dates from start to end date of entred date in cell E4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Jain</author>
  </authors>
  <commentList>
    <comment ref="E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3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I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Example of first Record :
M. P. 21-02-2010</t>
        </r>
      </text>
    </comment>
    <comment ref="J3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Example of First Record:
M. Pope</t>
        </r>
      </text>
    </comment>
    <comment ref="E4" authorId="0" shapeId="0" xr:uid="{7A2AC72F-C3A2-4044-A503-AA14179E6A03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4" authorId="0" shapeId="0" xr:uid="{1B1C3B36-86ED-48F6-9061-588AEEF6EDF4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4" authorId="0" shapeId="0" xr:uid="{1924D4E7-FBBE-42F7-8D46-110B34211F0C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5" authorId="0" shapeId="0" xr:uid="{072D7A17-1FEF-4FDE-B2A2-84234C62B526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5" authorId="0" shapeId="0" xr:uid="{6E339486-8F26-48C4-89C0-1012FC712225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5" authorId="0" shapeId="0" xr:uid="{85ACC7C2-9CA5-4CDD-BCE9-EB70205C7A67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6" authorId="0" shapeId="0" xr:uid="{81AA0372-E915-4358-8764-69D32C893348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6" authorId="0" shapeId="0" xr:uid="{AA316293-0C7A-4A84-BACB-BD4EBA7FEF1F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6" authorId="0" shapeId="0" xr:uid="{65D78365-8EA4-4BC9-A41C-91658686DD47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7" authorId="0" shapeId="0" xr:uid="{0BFF92A0-4470-4512-B332-C7E5E495A6AB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7" authorId="0" shapeId="0" xr:uid="{6AA5CA45-6656-424F-8B8A-AEA63B169089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7" authorId="0" shapeId="0" xr:uid="{E1606B42-6C0D-4EB7-99AC-1BF613682D1E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8" authorId="0" shapeId="0" xr:uid="{40367E92-EF35-490F-AF6D-3040D6242D1E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8" authorId="0" shapeId="0" xr:uid="{47F43DFF-59C2-426C-BBE5-1B9B13E81BF1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8" authorId="0" shapeId="0" xr:uid="{8DBC93B4-3468-4B77-B4ED-64933A62CA51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9" authorId="0" shapeId="0" xr:uid="{58090CD8-05AC-4484-9C6A-AB4E7010CBF6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9" authorId="0" shapeId="0" xr:uid="{DA513BEA-30ED-4A57-AC46-EB94270EF9D4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9" authorId="0" shapeId="0" xr:uid="{6A9462B7-8EE7-4607-B533-1F1570BC8632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10" authorId="0" shapeId="0" xr:uid="{2878D05E-75A8-46FE-8B94-C6B76B980613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10" authorId="0" shapeId="0" xr:uid="{229C3F63-A0B3-4F7C-990E-B0A4EADC7B1E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10" authorId="0" shapeId="0" xr:uid="{41948549-6511-42AA-B36D-188815815C53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  <comment ref="E11" authorId="0" shapeId="0" xr:uid="{3BDAB76F-C935-4F10-AF09-EC878FEF754E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First 2 Char from Left side of Column D</t>
        </r>
      </text>
    </comment>
    <comment ref="F11" authorId="0" shapeId="0" xr:uid="{2A4E4700-4233-42EF-AAAE-03059EC89E90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Middle 2 Chars Like BA from Column D</t>
        </r>
      </text>
    </comment>
    <comment ref="G11" authorId="0" shapeId="0" xr:uid="{A4D12CE6-4AE6-4A4D-8019-5E91F3F44965}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Last Four Characters from Column d</t>
        </r>
      </text>
    </comment>
  </commentList>
</comments>
</file>

<file path=xl/sharedStrings.xml><?xml version="1.0" encoding="utf-8"?>
<sst xmlns="http://schemas.openxmlformats.org/spreadsheetml/2006/main" count="441" uniqueCount="219">
  <si>
    <t>You need to find the Age of an employee from "Date of birth" to till today</t>
  </si>
  <si>
    <t>Employee</t>
  </si>
  <si>
    <t>Date of Birth</t>
  </si>
  <si>
    <t>Age till today</t>
  </si>
  <si>
    <t>Shannon Carlson</t>
  </si>
  <si>
    <t>Gurmeet Singh</t>
  </si>
  <si>
    <t>Monique Cohen</t>
  </si>
  <si>
    <t>Chinmay Singh</t>
  </si>
  <si>
    <t>Sharvana Jain</t>
  </si>
  <si>
    <t>Lauren Walker</t>
  </si>
  <si>
    <t>Rajesh Kumar</t>
  </si>
  <si>
    <t>Rajan Kishore</t>
  </si>
  <si>
    <t>Janet Alvarez</t>
  </si>
  <si>
    <t>Cary Nichols</t>
  </si>
  <si>
    <t>Ian Jenkins</t>
  </si>
  <si>
    <t>Paulette Diaz</t>
  </si>
  <si>
    <t>Christy Zhu</t>
  </si>
  <si>
    <t>Ernestine French</t>
  </si>
  <si>
    <t>Marco Mehta</t>
  </si>
  <si>
    <t>Sydney Bennett</t>
  </si>
  <si>
    <t>Krishna Dev</t>
  </si>
  <si>
    <t>Sonu Baweja</t>
  </si>
  <si>
    <t>Becky Woods</t>
  </si>
  <si>
    <t>Gwen Patrick</t>
  </si>
  <si>
    <t>Mohan Singh</t>
  </si>
  <si>
    <t>Shadow Elizabeth</t>
  </si>
  <si>
    <t>Km. Ranjita</t>
  </si>
  <si>
    <t>Claire Watson</t>
  </si>
  <si>
    <t>Agnes Fernandez</t>
  </si>
  <si>
    <t>Mohit Dhinghra</t>
  </si>
  <si>
    <t>Ted Riley</t>
  </si>
  <si>
    <t>Muriel Thomas</t>
  </si>
  <si>
    <t>Ignacio Hunter</t>
  </si>
  <si>
    <t>Julio Ruiz</t>
  </si>
  <si>
    <t>Eugene Huang</t>
  </si>
  <si>
    <t>Rajkishor Gupta</t>
  </si>
  <si>
    <t>Jenny Washington</t>
  </si>
  <si>
    <t>Cora Neal</t>
  </si>
  <si>
    <t>Jacquelyn Suarez</t>
  </si>
  <si>
    <t>Rob Verhoff</t>
  </si>
  <si>
    <t>Smith Jane</t>
  </si>
  <si>
    <t>Rosie Newton</t>
  </si>
  <si>
    <t>Rajiv Kalra</t>
  </si>
  <si>
    <t>Winston Vargas</t>
  </si>
  <si>
    <t>Kay Tate</t>
  </si>
  <si>
    <t>Kishore Kumar Lalit</t>
  </si>
  <si>
    <t>Rajkumar Verma</t>
  </si>
  <si>
    <t>Mercedes Hale</t>
  </si>
  <si>
    <t>Elizabeth Johnson</t>
  </si>
  <si>
    <t>Maurice Morrison</t>
  </si>
  <si>
    <t>Vinod Adwani</t>
  </si>
  <si>
    <t>Cecelia Nash</t>
  </si>
  <si>
    <t>Bernice Gray</t>
  </si>
  <si>
    <t>Potter Betty</t>
  </si>
  <si>
    <t>Doe John</t>
  </si>
  <si>
    <t>Ruben Torres</t>
  </si>
  <si>
    <t>Shila Rani</t>
  </si>
  <si>
    <t>Curtis Lu</t>
  </si>
  <si>
    <t>Ravinder Pawar</t>
  </si>
  <si>
    <t>Tom Brown</t>
  </si>
  <si>
    <t>Christina Day</t>
  </si>
  <si>
    <t>Noah Green</t>
  </si>
  <si>
    <t>Suzanne Maxwell</t>
  </si>
  <si>
    <t>Jon Yang</t>
  </si>
  <si>
    <t>Chloe Young</t>
  </si>
  <si>
    <t>Terrance Reyes</t>
  </si>
  <si>
    <t>Sonja Adkins</t>
  </si>
  <si>
    <t>Randal Chandler</t>
  </si>
  <si>
    <t>Jermaine Blake</t>
  </si>
  <si>
    <t>Roman Carr</t>
  </si>
  <si>
    <t>Adrian Barnes</t>
  </si>
  <si>
    <t>Vibhore Sharma</t>
  </si>
  <si>
    <t>Md. Naveed Ahmed</t>
  </si>
  <si>
    <t>Glenn Meyer</t>
  </si>
  <si>
    <t>Solve the Queries written in Comments of colored cells</t>
  </si>
  <si>
    <t>Current Date</t>
  </si>
  <si>
    <t>Curent Date &amp; Time</t>
  </si>
  <si>
    <t>Hire Date</t>
  </si>
  <si>
    <t>Years of Service</t>
  </si>
  <si>
    <t>Apply the required functions for completing the requirments mentions into the cell's comments</t>
  </si>
  <si>
    <t>Month Name</t>
  </si>
  <si>
    <t>Date</t>
  </si>
  <si>
    <t>Year</t>
  </si>
  <si>
    <t>Start Date</t>
  </si>
  <si>
    <t>End Date</t>
  </si>
  <si>
    <t>S. No.</t>
  </si>
  <si>
    <t>Dynamic Date</t>
  </si>
  <si>
    <t xml:space="preserve">Apply required function from Column(colored) F to H </t>
  </si>
  <si>
    <t>Emp_Code</t>
  </si>
  <si>
    <t>Name</t>
  </si>
  <si>
    <t>Department</t>
  </si>
  <si>
    <t>Date Hired</t>
  </si>
  <si>
    <t>Location</t>
  </si>
  <si>
    <t>Month Number</t>
  </si>
  <si>
    <t>Day Name</t>
  </si>
  <si>
    <t>Months Name</t>
  </si>
  <si>
    <t>Office Type</t>
  </si>
  <si>
    <t>Basic Salary</t>
  </si>
  <si>
    <t>Total Salary</t>
  </si>
  <si>
    <t>Annual Salary</t>
  </si>
  <si>
    <t>A001</t>
  </si>
  <si>
    <t>Marketing</t>
  </si>
  <si>
    <t>Delhi</t>
  </si>
  <si>
    <t>Zonal</t>
  </si>
  <si>
    <t>A002</t>
  </si>
  <si>
    <t>Sales</t>
  </si>
  <si>
    <t>Head Office</t>
  </si>
  <si>
    <t>A003</t>
  </si>
  <si>
    <t>Production</t>
  </si>
  <si>
    <t>Calcutta</t>
  </si>
  <si>
    <t>Nodal Branch</t>
  </si>
  <si>
    <t>A004</t>
  </si>
  <si>
    <t>Operation</t>
  </si>
  <si>
    <t>A005</t>
  </si>
  <si>
    <t>Management</t>
  </si>
  <si>
    <t>Mumbai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</si>
  <si>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</si>
  <si>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</si>
  <si>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</si>
  <si>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</si>
  <si>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</si>
  <si>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</si>
  <si>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</si>
  <si>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</si>
  <si>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</si>
  <si>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</si>
  <si>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</si>
  <si>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</si>
  <si>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</si>
  <si>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</si>
  <si>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</si>
  <si>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</si>
  <si>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</si>
  <si>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</si>
  <si>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</si>
  <si>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Below given table provides the details of Started Date &amp; time for jobs for each employee, and complete days required for each job to get finish. Now you have to apply a formula of function to determine the completion date &amp; time for each job.</t>
  </si>
  <si>
    <t>Employee Name</t>
  </si>
  <si>
    <t>Start Date &amp; Time</t>
  </si>
  <si>
    <t>Days required to Complete</t>
  </si>
  <si>
    <t>Finish Date &amp; Time</t>
  </si>
  <si>
    <t>Day of the Year</t>
  </si>
  <si>
    <t>Most Recent Sunday Date</t>
  </si>
  <si>
    <t>Within the cell B8 user will  enter any date and you have to apply a function/Formula within cell E8, for computing which day of the year it is?
For example, 15/02/2023 will be the 46th Day for the year of 2023.</t>
  </si>
  <si>
    <t>Within the cell B8, a user will enter any date and you will find the most recent(last) Sunday date with in the cell E8
For example, 04/08/2023 is the date, entered by a user, so most recent Sunday will be on 30/07/2023.(before entered date)</t>
  </si>
  <si>
    <t>Find the details below Using Text Functions</t>
  </si>
  <si>
    <t>Date of Joining</t>
  </si>
  <si>
    <t>First Name</t>
  </si>
  <si>
    <t>Last Name</t>
  </si>
  <si>
    <t>Campus/Building/Floor</t>
  </si>
  <si>
    <t>Campus</t>
  </si>
  <si>
    <t>Building</t>
  </si>
  <si>
    <t>Floor</t>
  </si>
  <si>
    <t>Full Name</t>
  </si>
  <si>
    <t>First intials with joining Dates</t>
  </si>
  <si>
    <t>Fname inti &amp; full Last Name</t>
  </si>
  <si>
    <t>Minnie</t>
  </si>
  <si>
    <t>Pope</t>
  </si>
  <si>
    <t>C1BAFL01</t>
  </si>
  <si>
    <t>Terry</t>
  </si>
  <si>
    <t>Hart</t>
  </si>
  <si>
    <t>C1BBFL02</t>
  </si>
  <si>
    <t>Dianna</t>
  </si>
  <si>
    <t>Watts</t>
  </si>
  <si>
    <t>C1BAFL02</t>
  </si>
  <si>
    <t>Martha</t>
  </si>
  <si>
    <t>Fernandez</t>
  </si>
  <si>
    <t>C1BBFL03</t>
  </si>
  <si>
    <t>Alyssa</t>
  </si>
  <si>
    <t>Underwood</t>
  </si>
  <si>
    <t>C1BAFL03</t>
  </si>
  <si>
    <t>Dexter</t>
  </si>
  <si>
    <t>Cox</t>
  </si>
  <si>
    <t>C1BCFL01</t>
  </si>
  <si>
    <t>Julius</t>
  </si>
  <si>
    <t>Ferguson</t>
  </si>
  <si>
    <t>C1BCFL02</t>
  </si>
  <si>
    <t>Hannah</t>
  </si>
  <si>
    <t>Duncan</t>
  </si>
  <si>
    <t>C1BCFL03</t>
  </si>
  <si>
    <t>Names</t>
  </si>
  <si>
    <t>First Names</t>
  </si>
  <si>
    <t>Last Names</t>
  </si>
  <si>
    <t>First Initials with full Last Name</t>
  </si>
  <si>
    <t>Krishna Roy</t>
  </si>
  <si>
    <t>N. Ramanarayana</t>
  </si>
  <si>
    <t>Tom Molwjeha</t>
  </si>
  <si>
    <t>Lauren Dessalwa</t>
  </si>
  <si>
    <t>Gurmeender Singh</t>
  </si>
  <si>
    <t>Vinod Acharya</t>
  </si>
  <si>
    <t>Kannanmuttuswamy Ayeer</t>
  </si>
  <si>
    <t>A. Typnis</t>
  </si>
  <si>
    <t>Dharitri Bollini</t>
  </si>
  <si>
    <t>Nadine Giskin</t>
  </si>
  <si>
    <t>Ross Corcoran</t>
  </si>
  <si>
    <t>Apply required function from Column B to J
Find the first row record (Row number 6 )for display the required output, which has to be found using funtions for all the other records</t>
  </si>
  <si>
    <t>Middle Name</t>
  </si>
  <si>
    <t>First L</t>
  </si>
  <si>
    <t>Last L</t>
  </si>
  <si>
    <t>Initial</t>
  </si>
  <si>
    <t>First 2</t>
  </si>
  <si>
    <t>With Dot</t>
  </si>
  <si>
    <t>First Initial with Last Name</t>
  </si>
  <si>
    <t>Rajesh Kumar Sharma</t>
  </si>
  <si>
    <t>Remove all unnessary characters like *%$#@/ etc from below given names and retrive proper names all in Capitals</t>
  </si>
  <si>
    <t>Names Only</t>
  </si>
  <si>
    <t xml:space="preserve">     Rajesh&amp;^%$%%%^ Kumar     **********$$$$$$$$$</t>
  </si>
  <si>
    <t>**&amp;$&amp;$#Naveed%%%%%%Ahmed$@$$@    @</t>
  </si>
  <si>
    <t>&amp;@@@@&amp;&amp;&amp;&amp;&amp;Krishna Dev&amp;*&amp;*&amp;*&amp;*&amp;*&amp;*&amp;*&amp;****$$$</t>
  </si>
  <si>
    <t>&amp;&amp;&amp;&amp;&amp;&amp;&amp;&amp;&amp;&amp;***********Ranjita                        Mahadeven@@$</t>
  </si>
  <si>
    <t>Ravinder ()()(&amp;&amp;&amp;$&amp;&amp;$Pawar****%*%(())</t>
  </si>
  <si>
    <t>*                   Mohan Singh************#</t>
  </si>
  <si>
    <t>%%%%%%%%%*Chloe Young%%%%%/////%%%%%/</t>
  </si>
  <si>
    <t>*&amp;*&amp;*&amp;*%%%$%$$%Kishore*&amp;*&amp;*&amp;%%%$%$%$%$ Lalit</t>
  </si>
  <si>
    <t>???%$$$$$$**Jacquelyn ***&amp;&amp;&amp;&amp;&amp;&amp;%%%$$$##@@@@@Suarez</t>
  </si>
  <si>
    <t xml:space="preserve">      Rajan    Kishore                      </t>
  </si>
  <si>
    <t xml:space="preserve">                                                                                                    Elizabeth Johnson</t>
  </si>
  <si>
    <t xml:space="preserve"> / / / % % %Smith Jane $#$#$#$#$#$$$$#####$$$$#$$$#$#$&amp;&amp;&amp;&amp;&amp;&amp;</t>
  </si>
  <si>
    <t>345Ramesh76Mohan</t>
  </si>
  <si>
    <t>32455 Ram 523453254 Mohan 345643000909523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</si>
</sst>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0.0"/>
    <numFmt numFmtId="165" formatCode="dd/mm/yyyy\ hh:mm\ AM/PM"/>
    <numFmt numFmtId="166" formatCode="dd/mm/yyyy\ hh:mm:ss\ AM/PM"/>
    <numFmt numFmtId="167" formatCode="dddd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0" fillId="4" borderId="1" xfId="0" applyNumberFormat="1" applyFill="1" applyBorder="1"/>
    <xf numFmtId="0" fontId="2" fillId="0" borderId="0" xfId="0" applyFont="1"/>
    <xf numFmtId="14" fontId="0" fillId="5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0" fillId="5" borderId="1" xfId="0" applyFill="1" applyBorder="1"/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8" borderId="1" xfId="0" applyNumberFormat="1" applyFill="1" applyBorder="1"/>
    <xf numFmtId="15" fontId="0" fillId="0" borderId="0" xfId="0" applyNumberFormat="1"/>
    <xf numFmtId="0" fontId="8" fillId="9" borderId="1" xfId="0" applyFont="1" applyFill="1" applyBorder="1" applyAlignment="1">
      <alignment horizontal="center"/>
    </xf>
    <xf numFmtId="0" fontId="1" fillId="0" borderId="0" xfId="0" applyFont="1"/>
    <xf numFmtId="15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 applyAlignment="1">
      <alignment horizontal="center"/>
    </xf>
    <xf numFmtId="2" fontId="0" fillId="4" borderId="1" xfId="0" applyNumberFormat="1" applyFill="1" applyBorder="1"/>
    <xf numFmtId="0" fontId="11" fillId="3" borderId="1" xfId="0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/>
    <xf numFmtId="166" fontId="0" fillId="5" borderId="1" xfId="0" applyNumberFormat="1" applyFill="1" applyBorder="1"/>
    <xf numFmtId="14" fontId="0" fillId="0" borderId="1" xfId="0" applyNumberFormat="1" applyBorder="1"/>
    <xf numFmtId="167" fontId="0" fillId="0" borderId="0" xfId="0" applyNumberFormat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5" fontId="0" fillId="8" borderId="1" xfId="0" applyNumberFormat="1" applyFill="1" applyBorder="1"/>
    <xf numFmtId="0" fontId="3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4" fontId="0" fillId="5" borderId="2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13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95250</xdr:colOff>
      <xdr:row>9</xdr:row>
      <xdr:rowOff>152400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7C5D944B-8EED-44E0-BBDF-F645C42B944D}"/>
            </a:ext>
          </a:extLst>
        </xdr:cNvPr>
        <xdr:cNvSpPr/>
      </xdr:nvSpPr>
      <xdr:spPr>
        <a:xfrm>
          <a:off x="942975" y="571500"/>
          <a:ext cx="10382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10</xdr:col>
      <xdr:colOff>342900</xdr:colOff>
      <xdr:row>5</xdr:row>
      <xdr:rowOff>85725</xdr:rowOff>
    </xdr:from>
    <xdr:to>
      <xdr:col>13</xdr:col>
      <xdr:colOff>571500</xdr:colOff>
      <xdr:row>13</xdr:row>
      <xdr:rowOff>104775</xdr:rowOff>
    </xdr:to>
    <xdr:sp macro="" textlink="">
      <xdr:nvSpPr>
        <xdr:cNvPr id="3" name="Rectangle 2" hidden="1">
          <a:extLst>
            <a:ext uri="{FF2B5EF4-FFF2-40B4-BE49-F238E27FC236}">
              <a16:creationId xmlns:a16="http://schemas.microsoft.com/office/drawing/2014/main" id="{416E3E94-B463-40F2-A054-63592F805F34}"/>
            </a:ext>
          </a:extLst>
        </xdr:cNvPr>
        <xdr:cNvSpPr/>
      </xdr:nvSpPr>
      <xdr:spPr>
        <a:xfrm>
          <a:off x="9820275" y="1038225"/>
          <a:ext cx="3057525" cy="1543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nies/CFA%20Institute/Final%20Content/Dashboard%20&amp;%20Charts/Personal%20expenses%20calculato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%20data\Question%20Samples%20and%20Shortcuts\Practice%20Sheets\P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inash%20Jain\Desktop\Demo%20Sampl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 Log"/>
      <sheetName val="Category Setup"/>
      <sheetName val="Personal Expenses Data"/>
      <sheetName val="Personal expenses calculator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 1"/>
      <sheetName val="Q 2"/>
      <sheetName val="Q 3"/>
      <sheetName val="Q 4"/>
      <sheetName val="Q 5"/>
      <sheetName val="Q 6"/>
      <sheetName val="Q 7"/>
      <sheetName val="Q 8"/>
      <sheetName val="Q 9"/>
      <sheetName val="Q 1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K12" t="str">
            <v>Basic Salary</v>
          </cell>
          <cell r="L12" t="str">
            <v>TA</v>
          </cell>
          <cell r="M12" t="str">
            <v>DA</v>
          </cell>
          <cell r="N12" t="str">
            <v>HRA</v>
          </cell>
        </row>
        <row r="13">
          <cell r="K13">
            <v>0</v>
          </cell>
          <cell r="L13">
            <v>0.02</v>
          </cell>
          <cell r="M13">
            <v>0.02</v>
          </cell>
          <cell r="N13">
            <v>2.5000000000000001E-2</v>
          </cell>
        </row>
        <row r="14">
          <cell r="K14">
            <v>2000</v>
          </cell>
          <cell r="L14">
            <v>3.5000000000000003E-2</v>
          </cell>
          <cell r="M14">
            <v>3.5000000000000003E-2</v>
          </cell>
          <cell r="N14">
            <v>3.5000000000000003E-2</v>
          </cell>
        </row>
        <row r="15">
          <cell r="K15">
            <v>10000</v>
          </cell>
          <cell r="L15">
            <v>4.4999999999999998E-2</v>
          </cell>
          <cell r="M15">
            <v>4.9000000000000002E-2</v>
          </cell>
          <cell r="N15">
            <v>5.0999999999999997E-2</v>
          </cell>
        </row>
        <row r="16">
          <cell r="K16">
            <v>15001</v>
          </cell>
          <cell r="L16">
            <v>0.05</v>
          </cell>
          <cell r="M16">
            <v>0.05</v>
          </cell>
          <cell r="N16">
            <v>0.05</v>
          </cell>
        </row>
        <row r="17">
          <cell r="K17">
            <v>20000</v>
          </cell>
          <cell r="L17">
            <v>6.5000000000000002E-2</v>
          </cell>
          <cell r="M17">
            <v>6.5000000000000002E-2</v>
          </cell>
          <cell r="N17">
            <v>6.5000000000000002E-2</v>
          </cell>
        </row>
        <row r="18">
          <cell r="K18">
            <v>35000</v>
          </cell>
          <cell r="L18">
            <v>7.0000000000000007E-2</v>
          </cell>
          <cell r="M18">
            <v>7.4999999999999997E-2</v>
          </cell>
          <cell r="N18">
            <v>7.5999999999999998E-2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liting &amp; Freezing"/>
      <sheetName val="Sales Records"/>
      <sheetName val="VLookup _Example1"/>
      <sheetName val="Daily Trans Rec"/>
      <sheetName val="Reports"/>
      <sheetName val="Total Sales Report"/>
      <sheetName val="Qtr Sales"/>
      <sheetName val="Data"/>
      <sheetName val="Regional Sales Info"/>
      <sheetName val="Sheet7"/>
    </sheetNames>
    <sheetDataSet>
      <sheetData sheetId="0" refreshError="1"/>
      <sheetData sheetId="1">
        <row r="2">
          <cell r="A2">
            <v>2010</v>
          </cell>
          <cell r="B2" t="str">
            <v>Jan</v>
          </cell>
          <cell r="E2">
            <v>45692</v>
          </cell>
        </row>
        <row r="3">
          <cell r="A3">
            <v>2010</v>
          </cell>
          <cell r="B3" t="str">
            <v>Feb</v>
          </cell>
          <cell r="E3">
            <v>43059</v>
          </cell>
        </row>
        <row r="4">
          <cell r="A4">
            <v>2010</v>
          </cell>
          <cell r="B4" t="str">
            <v>Mar</v>
          </cell>
          <cell r="E4">
            <v>82784</v>
          </cell>
        </row>
        <row r="5">
          <cell r="A5">
            <v>2010</v>
          </cell>
          <cell r="B5" t="str">
            <v>Apr</v>
          </cell>
          <cell r="E5">
            <v>84324</v>
          </cell>
        </row>
        <row r="6">
          <cell r="A6">
            <v>2010</v>
          </cell>
          <cell r="B6" t="str">
            <v>May</v>
          </cell>
          <cell r="E6">
            <v>81493</v>
          </cell>
        </row>
        <row r="7">
          <cell r="A7">
            <v>2010</v>
          </cell>
          <cell r="B7" t="str">
            <v>Jun</v>
          </cell>
          <cell r="E7">
            <v>4058</v>
          </cell>
        </row>
        <row r="8">
          <cell r="A8">
            <v>2010</v>
          </cell>
          <cell r="B8" t="str">
            <v>Jul</v>
          </cell>
          <cell r="E8">
            <v>60309</v>
          </cell>
        </row>
        <row r="9">
          <cell r="A9">
            <v>2010</v>
          </cell>
          <cell r="B9" t="str">
            <v>Aug</v>
          </cell>
          <cell r="E9">
            <v>32390</v>
          </cell>
        </row>
        <row r="10">
          <cell r="A10">
            <v>2010</v>
          </cell>
          <cell r="B10" t="str">
            <v>Sep</v>
          </cell>
          <cell r="E10">
            <v>19254</v>
          </cell>
        </row>
        <row r="11">
          <cell r="A11">
            <v>2010</v>
          </cell>
          <cell r="B11" t="str">
            <v>Oct</v>
          </cell>
          <cell r="E11">
            <v>25985</v>
          </cell>
        </row>
        <row r="12">
          <cell r="A12">
            <v>2010</v>
          </cell>
          <cell r="B12" t="str">
            <v>Nov</v>
          </cell>
          <cell r="E12">
            <v>81132</v>
          </cell>
        </row>
        <row r="13">
          <cell r="A13">
            <v>2010</v>
          </cell>
          <cell r="B13" t="str">
            <v>Dec</v>
          </cell>
          <cell r="E13">
            <v>85109</v>
          </cell>
        </row>
        <row r="14">
          <cell r="A14">
            <v>2011</v>
          </cell>
          <cell r="B14" t="str">
            <v>Jan</v>
          </cell>
          <cell r="E14">
            <v>79182</v>
          </cell>
        </row>
        <row r="15">
          <cell r="A15">
            <v>2011</v>
          </cell>
          <cell r="B15" t="str">
            <v>Feb</v>
          </cell>
          <cell r="E15">
            <v>11440</v>
          </cell>
        </row>
        <row r="16">
          <cell r="A16">
            <v>2011</v>
          </cell>
          <cell r="B16" t="str">
            <v>Mar</v>
          </cell>
          <cell r="E16">
            <v>82054</v>
          </cell>
        </row>
        <row r="17">
          <cell r="A17">
            <v>2011</v>
          </cell>
          <cell r="B17" t="str">
            <v>Apr</v>
          </cell>
          <cell r="E17">
            <v>89235</v>
          </cell>
        </row>
        <row r="18">
          <cell r="A18">
            <v>2011</v>
          </cell>
          <cell r="B18" t="str">
            <v>May</v>
          </cell>
          <cell r="E18">
            <v>81051</v>
          </cell>
        </row>
        <row r="19">
          <cell r="A19">
            <v>2011</v>
          </cell>
          <cell r="B19" t="str">
            <v>Jun</v>
          </cell>
          <cell r="E19">
            <v>6979</v>
          </cell>
        </row>
        <row r="20">
          <cell r="A20">
            <v>2011</v>
          </cell>
          <cell r="B20" t="str">
            <v>Jul</v>
          </cell>
          <cell r="E20">
            <v>58404</v>
          </cell>
        </row>
        <row r="21">
          <cell r="A21">
            <v>2011</v>
          </cell>
          <cell r="B21" t="str">
            <v>Aug</v>
          </cell>
          <cell r="E21">
            <v>30836</v>
          </cell>
        </row>
        <row r="22">
          <cell r="A22">
            <v>2011</v>
          </cell>
          <cell r="B22" t="str">
            <v>Sep</v>
          </cell>
          <cell r="E22">
            <v>23427</v>
          </cell>
        </row>
        <row r="23">
          <cell r="A23">
            <v>2011</v>
          </cell>
          <cell r="B23" t="str">
            <v>Oct</v>
          </cell>
          <cell r="E23">
            <v>3746</v>
          </cell>
        </row>
        <row r="24">
          <cell r="A24">
            <v>2011</v>
          </cell>
          <cell r="B24" t="str">
            <v>Nov</v>
          </cell>
          <cell r="E24">
            <v>13389</v>
          </cell>
        </row>
        <row r="25">
          <cell r="A25">
            <v>2011</v>
          </cell>
          <cell r="B25" t="str">
            <v>Dec</v>
          </cell>
          <cell r="E25">
            <v>55897</v>
          </cell>
        </row>
        <row r="26">
          <cell r="A26">
            <v>2012</v>
          </cell>
          <cell r="B26" t="str">
            <v>Jan</v>
          </cell>
          <cell r="E26">
            <v>59271</v>
          </cell>
        </row>
        <row r="27">
          <cell r="A27">
            <v>2012</v>
          </cell>
          <cell r="B27" t="str">
            <v>Feb</v>
          </cell>
          <cell r="E27">
            <v>90632</v>
          </cell>
        </row>
        <row r="28">
          <cell r="A28">
            <v>2012</v>
          </cell>
          <cell r="B28" t="str">
            <v>Mar</v>
          </cell>
          <cell r="E28">
            <v>24014</v>
          </cell>
        </row>
        <row r="29">
          <cell r="A29">
            <v>2012</v>
          </cell>
          <cell r="B29" t="str">
            <v>Apr</v>
          </cell>
          <cell r="E29">
            <v>17697</v>
          </cell>
        </row>
        <row r="30">
          <cell r="A30">
            <v>2012</v>
          </cell>
          <cell r="B30" t="str">
            <v>May</v>
          </cell>
          <cell r="E30">
            <v>3796</v>
          </cell>
        </row>
        <row r="31">
          <cell r="A31">
            <v>2012</v>
          </cell>
          <cell r="B31" t="str">
            <v>Jun</v>
          </cell>
          <cell r="E31">
            <v>30266</v>
          </cell>
        </row>
        <row r="32">
          <cell r="A32">
            <v>2012</v>
          </cell>
          <cell r="B32" t="str">
            <v>Jul</v>
          </cell>
          <cell r="E32">
            <v>20117</v>
          </cell>
        </row>
        <row r="33">
          <cell r="A33">
            <v>2012</v>
          </cell>
          <cell r="B33" t="str">
            <v>Aug</v>
          </cell>
          <cell r="E33">
            <v>64700</v>
          </cell>
        </row>
        <row r="34">
          <cell r="A34">
            <v>2012</v>
          </cell>
          <cell r="B34" t="str">
            <v>Sep</v>
          </cell>
          <cell r="E34">
            <v>81307</v>
          </cell>
        </row>
        <row r="35">
          <cell r="A35">
            <v>2012</v>
          </cell>
          <cell r="B35" t="str">
            <v>Oct</v>
          </cell>
          <cell r="E35">
            <v>54799</v>
          </cell>
        </row>
        <row r="36">
          <cell r="A36">
            <v>2012</v>
          </cell>
          <cell r="B36" t="str">
            <v>Nov</v>
          </cell>
          <cell r="E36">
            <v>65763</v>
          </cell>
        </row>
        <row r="37">
          <cell r="A37">
            <v>2012</v>
          </cell>
          <cell r="B37" t="str">
            <v>Dec</v>
          </cell>
          <cell r="E37">
            <v>34290</v>
          </cell>
        </row>
        <row r="38">
          <cell r="A38">
            <v>2013</v>
          </cell>
          <cell r="B38" t="str">
            <v>Jan</v>
          </cell>
          <cell r="E38">
            <v>66564</v>
          </cell>
        </row>
        <row r="39">
          <cell r="A39">
            <v>2013</v>
          </cell>
          <cell r="B39" t="str">
            <v>Feb</v>
          </cell>
          <cell r="E39">
            <v>33534</v>
          </cell>
        </row>
        <row r="40">
          <cell r="A40">
            <v>2013</v>
          </cell>
          <cell r="B40" t="str">
            <v>Mar</v>
          </cell>
          <cell r="E40">
            <v>73623</v>
          </cell>
        </row>
        <row r="41">
          <cell r="A41">
            <v>2013</v>
          </cell>
          <cell r="B41" t="str">
            <v>Apr</v>
          </cell>
          <cell r="E41">
            <v>80897</v>
          </cell>
        </row>
        <row r="42">
          <cell r="A42">
            <v>2013</v>
          </cell>
          <cell r="B42" t="str">
            <v>May</v>
          </cell>
          <cell r="E42">
            <v>93911</v>
          </cell>
        </row>
        <row r="43">
          <cell r="A43">
            <v>2013</v>
          </cell>
          <cell r="B43" t="str">
            <v>Jun</v>
          </cell>
          <cell r="E43">
            <v>64854</v>
          </cell>
        </row>
        <row r="44">
          <cell r="A44">
            <v>2013</v>
          </cell>
          <cell r="B44" t="str">
            <v>Jul</v>
          </cell>
          <cell r="E44">
            <v>21377</v>
          </cell>
        </row>
        <row r="45">
          <cell r="A45">
            <v>2013</v>
          </cell>
          <cell r="B45" t="str">
            <v>Aug</v>
          </cell>
          <cell r="E45">
            <v>45205</v>
          </cell>
        </row>
        <row r="46">
          <cell r="A46">
            <v>2013</v>
          </cell>
          <cell r="B46" t="str">
            <v>Sep</v>
          </cell>
          <cell r="E46">
            <v>11918</v>
          </cell>
        </row>
        <row r="47">
          <cell r="A47">
            <v>2013</v>
          </cell>
          <cell r="B47" t="str">
            <v>Oct</v>
          </cell>
          <cell r="E47">
            <v>26221</v>
          </cell>
        </row>
        <row r="48">
          <cell r="A48">
            <v>2013</v>
          </cell>
          <cell r="B48" t="str">
            <v>Nov</v>
          </cell>
          <cell r="E48">
            <v>80043</v>
          </cell>
        </row>
        <row r="49">
          <cell r="A49">
            <v>2013</v>
          </cell>
          <cell r="B49" t="str">
            <v>Dec</v>
          </cell>
          <cell r="E49">
            <v>41889</v>
          </cell>
        </row>
        <row r="50">
          <cell r="A50">
            <v>2014</v>
          </cell>
          <cell r="B50" t="str">
            <v>Jan</v>
          </cell>
          <cell r="E50">
            <v>62893</v>
          </cell>
        </row>
        <row r="51">
          <cell r="A51">
            <v>2014</v>
          </cell>
          <cell r="B51" t="str">
            <v>Feb</v>
          </cell>
          <cell r="E51">
            <v>11279</v>
          </cell>
        </row>
        <row r="52">
          <cell r="A52">
            <v>2014</v>
          </cell>
          <cell r="B52" t="str">
            <v>Mar</v>
          </cell>
          <cell r="E52">
            <v>3778</v>
          </cell>
        </row>
        <row r="53">
          <cell r="A53">
            <v>2014</v>
          </cell>
          <cell r="B53" t="str">
            <v>Apr</v>
          </cell>
          <cell r="E53">
            <v>33575</v>
          </cell>
        </row>
        <row r="54">
          <cell r="A54">
            <v>2014</v>
          </cell>
          <cell r="B54" t="str">
            <v>May</v>
          </cell>
          <cell r="E54">
            <v>10888</v>
          </cell>
        </row>
        <row r="55">
          <cell r="A55">
            <v>2014</v>
          </cell>
          <cell r="B55" t="str">
            <v>Jun</v>
          </cell>
          <cell r="E55">
            <v>90380</v>
          </cell>
        </row>
        <row r="56">
          <cell r="A56">
            <v>2014</v>
          </cell>
          <cell r="B56" t="str">
            <v>Jul</v>
          </cell>
          <cell r="E56">
            <v>22004</v>
          </cell>
        </row>
        <row r="57">
          <cell r="A57">
            <v>2014</v>
          </cell>
          <cell r="B57" t="str">
            <v>Aug</v>
          </cell>
          <cell r="E57">
            <v>13155</v>
          </cell>
        </row>
        <row r="58">
          <cell r="A58">
            <v>2014</v>
          </cell>
          <cell r="B58" t="str">
            <v>Sep</v>
          </cell>
          <cell r="E58">
            <v>42712</v>
          </cell>
        </row>
        <row r="59">
          <cell r="A59">
            <v>2014</v>
          </cell>
          <cell r="B59" t="str">
            <v>Oct</v>
          </cell>
          <cell r="E59">
            <v>22973</v>
          </cell>
        </row>
        <row r="60">
          <cell r="A60">
            <v>2014</v>
          </cell>
          <cell r="B60" t="str">
            <v>Nov</v>
          </cell>
          <cell r="E60">
            <v>3553</v>
          </cell>
        </row>
        <row r="61">
          <cell r="A61">
            <v>2014</v>
          </cell>
          <cell r="B61" t="str">
            <v>Dec</v>
          </cell>
          <cell r="E61">
            <v>31907</v>
          </cell>
        </row>
        <row r="62">
          <cell r="A62">
            <v>2015</v>
          </cell>
          <cell r="B62" t="str">
            <v>Jan</v>
          </cell>
          <cell r="E62">
            <v>43687</v>
          </cell>
        </row>
        <row r="63">
          <cell r="A63">
            <v>2015</v>
          </cell>
          <cell r="B63" t="str">
            <v>Feb</v>
          </cell>
          <cell r="E63">
            <v>79281</v>
          </cell>
        </row>
        <row r="64">
          <cell r="A64">
            <v>2015</v>
          </cell>
          <cell r="B64" t="str">
            <v>Mar</v>
          </cell>
          <cell r="E64">
            <v>64050</v>
          </cell>
        </row>
        <row r="65">
          <cell r="A65">
            <v>2015</v>
          </cell>
          <cell r="B65" t="str">
            <v>Apr</v>
          </cell>
          <cell r="E65">
            <v>36381</v>
          </cell>
        </row>
        <row r="66">
          <cell r="A66">
            <v>2015</v>
          </cell>
          <cell r="B66" t="str">
            <v>May</v>
          </cell>
          <cell r="E66">
            <v>14452</v>
          </cell>
        </row>
        <row r="67">
          <cell r="A67">
            <v>2015</v>
          </cell>
          <cell r="B67" t="str">
            <v>Jun</v>
          </cell>
          <cell r="E67">
            <v>99160</v>
          </cell>
        </row>
        <row r="68">
          <cell r="A68">
            <v>2015</v>
          </cell>
          <cell r="B68" t="str">
            <v>Jul</v>
          </cell>
          <cell r="E68">
            <v>26715</v>
          </cell>
        </row>
        <row r="69">
          <cell r="A69">
            <v>2015</v>
          </cell>
          <cell r="B69" t="str">
            <v>Aug</v>
          </cell>
          <cell r="E69">
            <v>95722</v>
          </cell>
        </row>
        <row r="70">
          <cell r="A70">
            <v>2015</v>
          </cell>
          <cell r="B70" t="str">
            <v>Sep</v>
          </cell>
          <cell r="E70">
            <v>59200</v>
          </cell>
        </row>
        <row r="71">
          <cell r="A71">
            <v>2015</v>
          </cell>
          <cell r="B71" t="str">
            <v>Oct</v>
          </cell>
          <cell r="E71">
            <v>46817</v>
          </cell>
        </row>
        <row r="72">
          <cell r="A72">
            <v>2015</v>
          </cell>
          <cell r="B72" t="str">
            <v>Nov</v>
          </cell>
          <cell r="E72">
            <v>4197</v>
          </cell>
        </row>
        <row r="73">
          <cell r="A73">
            <v>2015</v>
          </cell>
          <cell r="B73" t="str">
            <v>Dec</v>
          </cell>
          <cell r="E73">
            <v>49675</v>
          </cell>
        </row>
        <row r="74">
          <cell r="A74">
            <v>2016</v>
          </cell>
          <cell r="B74" t="str">
            <v>Jan</v>
          </cell>
          <cell r="E74">
            <v>63374</v>
          </cell>
        </row>
        <row r="75">
          <cell r="A75">
            <v>2016</v>
          </cell>
          <cell r="B75" t="str">
            <v>Feb</v>
          </cell>
          <cell r="E75">
            <v>54586</v>
          </cell>
        </row>
        <row r="76">
          <cell r="A76">
            <v>2016</v>
          </cell>
          <cell r="B76" t="str">
            <v>Mar</v>
          </cell>
          <cell r="E76">
            <v>4122</v>
          </cell>
        </row>
        <row r="77">
          <cell r="A77">
            <v>2016</v>
          </cell>
          <cell r="B77" t="str">
            <v>Apr</v>
          </cell>
          <cell r="E77">
            <v>45645</v>
          </cell>
        </row>
        <row r="78">
          <cell r="A78">
            <v>2016</v>
          </cell>
          <cell r="B78" t="str">
            <v>May</v>
          </cell>
          <cell r="E78">
            <v>7654</v>
          </cell>
        </row>
        <row r="79">
          <cell r="A79">
            <v>2016</v>
          </cell>
          <cell r="B79" t="str">
            <v>Jun</v>
          </cell>
          <cell r="E79">
            <v>86835</v>
          </cell>
        </row>
        <row r="80">
          <cell r="A80">
            <v>2016</v>
          </cell>
          <cell r="B80" t="str">
            <v>Jul</v>
          </cell>
          <cell r="E80">
            <v>7898</v>
          </cell>
        </row>
        <row r="81">
          <cell r="A81">
            <v>2016</v>
          </cell>
          <cell r="B81" t="str">
            <v>Aug</v>
          </cell>
          <cell r="E81">
            <v>49759</v>
          </cell>
        </row>
        <row r="82">
          <cell r="A82">
            <v>2016</v>
          </cell>
          <cell r="B82" t="str">
            <v>Sep</v>
          </cell>
          <cell r="E82">
            <v>73420</v>
          </cell>
        </row>
        <row r="83">
          <cell r="A83">
            <v>2016</v>
          </cell>
          <cell r="B83" t="str">
            <v>Oct</v>
          </cell>
          <cell r="E83">
            <v>49954</v>
          </cell>
        </row>
        <row r="84">
          <cell r="A84">
            <v>2016</v>
          </cell>
          <cell r="B84" t="str">
            <v>Nov</v>
          </cell>
          <cell r="E84">
            <v>35100</v>
          </cell>
        </row>
        <row r="85">
          <cell r="A85">
            <v>2016</v>
          </cell>
          <cell r="B85" t="str">
            <v>Dec</v>
          </cell>
          <cell r="E85">
            <v>48633</v>
          </cell>
        </row>
        <row r="86">
          <cell r="A86">
            <v>2017</v>
          </cell>
          <cell r="B86" t="str">
            <v>Jan</v>
          </cell>
          <cell r="E86">
            <v>92572</v>
          </cell>
        </row>
        <row r="87">
          <cell r="A87">
            <v>2017</v>
          </cell>
          <cell r="B87" t="str">
            <v>Feb</v>
          </cell>
          <cell r="E87">
            <v>81506</v>
          </cell>
        </row>
        <row r="88">
          <cell r="A88">
            <v>2017</v>
          </cell>
          <cell r="B88" t="str">
            <v>Mar</v>
          </cell>
          <cell r="E88">
            <v>77916</v>
          </cell>
        </row>
        <row r="89">
          <cell r="A89">
            <v>2017</v>
          </cell>
          <cell r="B89" t="str">
            <v>Apr</v>
          </cell>
          <cell r="E89">
            <v>64484</v>
          </cell>
        </row>
        <row r="90">
          <cell r="A90">
            <v>2017</v>
          </cell>
          <cell r="B90" t="str">
            <v>May</v>
          </cell>
          <cell r="E90">
            <v>13153</v>
          </cell>
        </row>
        <row r="91">
          <cell r="A91">
            <v>2017</v>
          </cell>
          <cell r="B91" t="str">
            <v>Jun</v>
          </cell>
          <cell r="E91">
            <v>76992</v>
          </cell>
        </row>
        <row r="92">
          <cell r="A92">
            <v>2017</v>
          </cell>
          <cell r="B92" t="str">
            <v>Jul</v>
          </cell>
          <cell r="E92">
            <v>63257</v>
          </cell>
        </row>
        <row r="93">
          <cell r="A93">
            <v>2017</v>
          </cell>
          <cell r="B93" t="str">
            <v>Aug</v>
          </cell>
          <cell r="E93">
            <v>95570</v>
          </cell>
        </row>
        <row r="94">
          <cell r="A94">
            <v>2017</v>
          </cell>
          <cell r="B94" t="str">
            <v>Sep</v>
          </cell>
          <cell r="E94">
            <v>63264</v>
          </cell>
        </row>
        <row r="95">
          <cell r="A95">
            <v>2017</v>
          </cell>
          <cell r="B95" t="str">
            <v>Oct</v>
          </cell>
          <cell r="E95">
            <v>14106</v>
          </cell>
        </row>
        <row r="96">
          <cell r="A96">
            <v>2017</v>
          </cell>
          <cell r="B96" t="str">
            <v>Nov</v>
          </cell>
          <cell r="E96">
            <v>74811</v>
          </cell>
        </row>
        <row r="97">
          <cell r="A97">
            <v>2017</v>
          </cell>
          <cell r="B97" t="str">
            <v>Dec</v>
          </cell>
          <cell r="E97">
            <v>77332</v>
          </cell>
        </row>
        <row r="98">
          <cell r="A98">
            <v>2018</v>
          </cell>
          <cell r="B98" t="str">
            <v>Jan</v>
          </cell>
          <cell r="E98">
            <v>12413</v>
          </cell>
        </row>
        <row r="99">
          <cell r="A99">
            <v>2018</v>
          </cell>
          <cell r="B99" t="str">
            <v>Feb</v>
          </cell>
          <cell r="E99">
            <v>13559</v>
          </cell>
        </row>
        <row r="100">
          <cell r="A100">
            <v>2018</v>
          </cell>
          <cell r="B100" t="str">
            <v>Mar</v>
          </cell>
          <cell r="E100">
            <v>77672</v>
          </cell>
        </row>
        <row r="101">
          <cell r="A101">
            <v>2018</v>
          </cell>
          <cell r="B101" t="str">
            <v>Apr</v>
          </cell>
          <cell r="E101">
            <v>85777</v>
          </cell>
        </row>
        <row r="102">
          <cell r="A102">
            <v>2018</v>
          </cell>
          <cell r="B102" t="str">
            <v>May</v>
          </cell>
          <cell r="E102">
            <v>31268</v>
          </cell>
        </row>
        <row r="103">
          <cell r="A103">
            <v>2018</v>
          </cell>
          <cell r="B103" t="str">
            <v>Jun</v>
          </cell>
          <cell r="E103">
            <v>31346</v>
          </cell>
        </row>
        <row r="104">
          <cell r="A104">
            <v>2018</v>
          </cell>
          <cell r="B104" t="str">
            <v>Jul</v>
          </cell>
          <cell r="E104">
            <v>42100</v>
          </cell>
        </row>
        <row r="105">
          <cell r="A105">
            <v>2018</v>
          </cell>
          <cell r="B105" t="str">
            <v>Aug</v>
          </cell>
          <cell r="E105">
            <v>66009</v>
          </cell>
        </row>
        <row r="106">
          <cell r="A106">
            <v>2018</v>
          </cell>
          <cell r="B106" t="str">
            <v>Sep</v>
          </cell>
          <cell r="E106">
            <v>78101</v>
          </cell>
        </row>
        <row r="107">
          <cell r="A107">
            <v>2018</v>
          </cell>
          <cell r="B107" t="str">
            <v>Oct</v>
          </cell>
          <cell r="E107">
            <v>90560</v>
          </cell>
        </row>
        <row r="108">
          <cell r="A108">
            <v>2018</v>
          </cell>
          <cell r="B108" t="str">
            <v>Nov</v>
          </cell>
          <cell r="E108">
            <v>82586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zoomScale="115" zoomScaleNormal="115" workbookViewId="0">
      <selection activeCell="D4" sqref="D4"/>
    </sheetView>
  </sheetViews>
  <sheetFormatPr defaultRowHeight="15" x14ac:dyDescent="0.25"/>
  <cols>
    <col min="1" max="3" width="21.42578125" customWidth="1"/>
    <col min="4" max="4" width="22.7109375" bestFit="1" customWidth="1"/>
    <col min="5" max="6" width="21.42578125" customWidth="1"/>
  </cols>
  <sheetData>
    <row r="1" spans="1:6" x14ac:dyDescent="0.25">
      <c r="A1" s="32" t="s">
        <v>0</v>
      </c>
      <c r="B1" s="32"/>
      <c r="C1" s="32"/>
      <c r="D1" s="32"/>
      <c r="E1" s="32"/>
      <c r="F1" s="32"/>
    </row>
    <row r="2" spans="1:6" x14ac:dyDescent="0.25">
      <c r="A2" s="32"/>
      <c r="B2" s="32"/>
      <c r="C2" s="32"/>
      <c r="D2" s="32"/>
      <c r="E2" s="32"/>
      <c r="F2" s="32"/>
    </row>
    <row r="4" spans="1:6" ht="15.75" x14ac:dyDescent="0.25">
      <c r="A4" s="1" t="s">
        <v>1</v>
      </c>
      <c r="B4" s="1" t="s">
        <v>2</v>
      </c>
      <c r="C4" s="1" t="s">
        <v>3</v>
      </c>
      <c r="D4" s="1" t="s">
        <v>3</v>
      </c>
    </row>
    <row r="5" spans="1:6" x14ac:dyDescent="0.25">
      <c r="A5" s="2" t="s">
        <v>4</v>
      </c>
      <c r="B5" s="3">
        <v>36806</v>
      </c>
      <c r="C5" s="4">
        <f ca="1">DATEDIF(B5,TODAY(),"Y")</f>
        <v>23</v>
      </c>
      <c r="D5" s="21">
        <f ca="1">YEARFRAC(B5,TODAY(),1)</f>
        <v>23.661300919842315</v>
      </c>
    </row>
    <row r="6" spans="1:6" x14ac:dyDescent="0.25">
      <c r="A6" s="2" t="s">
        <v>5</v>
      </c>
      <c r="B6" s="3">
        <v>29736</v>
      </c>
      <c r="C6" s="4">
        <f t="shared" ref="C6:C69" ca="1" si="0">DATEDIF(B6,TODAY(),"Y")</f>
        <v>43</v>
      </c>
      <c r="D6" s="21">
        <f t="shared" ref="D6:D69" ca="1" si="1">YEARFRAC(B6,TODAY(),1)</f>
        <v>43.019849418206711</v>
      </c>
    </row>
    <row r="7" spans="1:6" x14ac:dyDescent="0.25">
      <c r="A7" s="2" t="s">
        <v>6</v>
      </c>
      <c r="B7" s="3">
        <v>26997</v>
      </c>
      <c r="C7" s="4">
        <f t="shared" ca="1" si="0"/>
        <v>50</v>
      </c>
      <c r="D7" s="21">
        <f t="shared" ca="1" si="1"/>
        <v>50.518822724161531</v>
      </c>
    </row>
    <row r="8" spans="1:6" x14ac:dyDescent="0.25">
      <c r="A8" s="2" t="s">
        <v>7</v>
      </c>
      <c r="B8" s="3">
        <v>36531</v>
      </c>
      <c r="C8" s="4">
        <f t="shared" ca="1" si="0"/>
        <v>24</v>
      </c>
      <c r="D8" s="21">
        <f t="shared" ca="1" si="1"/>
        <v>24.41414805081034</v>
      </c>
    </row>
    <row r="9" spans="1:6" x14ac:dyDescent="0.25">
      <c r="A9" s="2" t="s">
        <v>8</v>
      </c>
      <c r="B9" s="3">
        <v>26791</v>
      </c>
      <c r="C9" s="4">
        <f t="shared" ca="1" si="0"/>
        <v>51</v>
      </c>
      <c r="D9" s="21">
        <f t="shared" ca="1" si="1"/>
        <v>51.082819986310746</v>
      </c>
    </row>
    <row r="10" spans="1:6" x14ac:dyDescent="0.25">
      <c r="A10" s="2" t="s">
        <v>9</v>
      </c>
      <c r="B10" s="3">
        <v>31483</v>
      </c>
      <c r="C10" s="4">
        <f t="shared" ca="1" si="0"/>
        <v>38</v>
      </c>
      <c r="D10" s="21">
        <f t="shared" ca="1" si="1"/>
        <v>38.236153036153034</v>
      </c>
    </row>
    <row r="11" spans="1:6" x14ac:dyDescent="0.25">
      <c r="A11" s="2" t="s">
        <v>10</v>
      </c>
      <c r="B11" s="3">
        <v>31817</v>
      </c>
      <c r="C11" s="4">
        <f t="shared" ca="1" si="0"/>
        <v>37</v>
      </c>
      <c r="D11" s="21">
        <f t="shared" ca="1" si="1"/>
        <v>37.32103746397695</v>
      </c>
    </row>
    <row r="12" spans="1:6" x14ac:dyDescent="0.25">
      <c r="A12" s="2" t="s">
        <v>11</v>
      </c>
      <c r="B12" s="3">
        <v>31866</v>
      </c>
      <c r="C12" s="4">
        <f t="shared" ca="1" si="0"/>
        <v>37</v>
      </c>
      <c r="D12" s="21">
        <f t="shared" ca="1" si="1"/>
        <v>37.186887608069163</v>
      </c>
    </row>
    <row r="13" spans="1:6" x14ac:dyDescent="0.25">
      <c r="A13" s="2" t="s">
        <v>12</v>
      </c>
      <c r="B13" s="3">
        <v>28230</v>
      </c>
      <c r="C13" s="4">
        <f t="shared" ca="1" si="0"/>
        <v>47</v>
      </c>
      <c r="D13" s="21">
        <f t="shared" ca="1" si="1"/>
        <v>47.143052703627653</v>
      </c>
    </row>
    <row r="14" spans="1:6" x14ac:dyDescent="0.25">
      <c r="A14" s="2" t="s">
        <v>13</v>
      </c>
      <c r="B14" s="3">
        <v>28538</v>
      </c>
      <c r="C14" s="4">
        <f t="shared" ca="1" si="0"/>
        <v>46</v>
      </c>
      <c r="D14" s="21">
        <f t="shared" ca="1" si="1"/>
        <v>46.299120405429022</v>
      </c>
    </row>
    <row r="15" spans="1:6" x14ac:dyDescent="0.25">
      <c r="A15" s="2" t="s">
        <v>14</v>
      </c>
      <c r="B15" s="3">
        <v>27623</v>
      </c>
      <c r="C15" s="4">
        <f t="shared" ca="1" si="0"/>
        <v>48</v>
      </c>
      <c r="D15" s="21">
        <f t="shared" ca="1" si="1"/>
        <v>48.803591961890163</v>
      </c>
    </row>
    <row r="16" spans="1:6" x14ac:dyDescent="0.25">
      <c r="A16" s="2" t="s">
        <v>15</v>
      </c>
      <c r="B16" s="3">
        <v>36042</v>
      </c>
      <c r="C16" s="4">
        <f t="shared" ca="1" si="0"/>
        <v>25</v>
      </c>
      <c r="D16" s="21">
        <f t="shared" ca="1" si="1"/>
        <v>25.754309470695599</v>
      </c>
    </row>
    <row r="17" spans="1:4" x14ac:dyDescent="0.25">
      <c r="A17" s="2" t="s">
        <v>16</v>
      </c>
      <c r="B17" s="3">
        <v>28370</v>
      </c>
      <c r="C17" s="4">
        <f t="shared" ca="1" si="0"/>
        <v>46</v>
      </c>
      <c r="D17" s="21">
        <f t="shared" ca="1" si="1"/>
        <v>46.75975359342916</v>
      </c>
    </row>
    <row r="18" spans="1:4" x14ac:dyDescent="0.25">
      <c r="A18" s="2" t="s">
        <v>17</v>
      </c>
      <c r="B18" s="3">
        <v>27605</v>
      </c>
      <c r="C18" s="4">
        <f t="shared" ca="1" si="0"/>
        <v>48</v>
      </c>
      <c r="D18" s="21">
        <f t="shared" ca="1" si="1"/>
        <v>48.852871926846632</v>
      </c>
    </row>
    <row r="19" spans="1:4" x14ac:dyDescent="0.25">
      <c r="A19" s="2" t="s">
        <v>18</v>
      </c>
      <c r="B19" s="3">
        <v>28726</v>
      </c>
      <c r="C19" s="4">
        <f t="shared" ca="1" si="0"/>
        <v>45</v>
      </c>
      <c r="D19" s="21">
        <f t="shared" ca="1" si="1"/>
        <v>45.784411953165957</v>
      </c>
    </row>
    <row r="20" spans="1:4" x14ac:dyDescent="0.25">
      <c r="A20" s="2" t="s">
        <v>19</v>
      </c>
      <c r="B20" s="3">
        <v>26473</v>
      </c>
      <c r="C20" s="4">
        <f t="shared" ca="1" si="0"/>
        <v>51</v>
      </c>
      <c r="D20" s="21">
        <f t="shared" ca="1" si="1"/>
        <v>51.951443772922161</v>
      </c>
    </row>
    <row r="21" spans="1:4" x14ac:dyDescent="0.25">
      <c r="A21" s="2" t="s">
        <v>20</v>
      </c>
      <c r="B21" s="3">
        <v>31908</v>
      </c>
      <c r="C21" s="4">
        <f t="shared" ca="1" si="0"/>
        <v>37</v>
      </c>
      <c r="D21" s="21">
        <f t="shared" ca="1" si="1"/>
        <v>37.071902017291066</v>
      </c>
    </row>
    <row r="22" spans="1:4" x14ac:dyDescent="0.25">
      <c r="A22" s="2" t="s">
        <v>21</v>
      </c>
      <c r="B22" s="3">
        <v>30226</v>
      </c>
      <c r="C22" s="4">
        <f t="shared" ca="1" si="0"/>
        <v>41</v>
      </c>
      <c r="D22" s="21">
        <f t="shared" ca="1" si="1"/>
        <v>41.677639118808102</v>
      </c>
    </row>
    <row r="23" spans="1:4" x14ac:dyDescent="0.25">
      <c r="A23" s="2" t="s">
        <v>22</v>
      </c>
      <c r="B23" s="3">
        <v>31713</v>
      </c>
      <c r="C23" s="4">
        <f t="shared" ca="1" si="0"/>
        <v>37</v>
      </c>
      <c r="D23" s="21">
        <f t="shared" ca="1" si="1"/>
        <v>37.606458406458401</v>
      </c>
    </row>
    <row r="24" spans="1:4" x14ac:dyDescent="0.25">
      <c r="A24" s="2" t="s">
        <v>23</v>
      </c>
      <c r="B24" s="3">
        <v>35859</v>
      </c>
      <c r="C24" s="4">
        <f t="shared" ca="1" si="0"/>
        <v>26</v>
      </c>
      <c r="D24" s="21">
        <f t="shared" ca="1" si="1"/>
        <v>26.255323463800448</v>
      </c>
    </row>
    <row r="25" spans="1:4" x14ac:dyDescent="0.25">
      <c r="A25" s="2" t="s">
        <v>24</v>
      </c>
      <c r="B25" s="3">
        <v>32474</v>
      </c>
      <c r="C25" s="4">
        <f t="shared" ca="1" si="0"/>
        <v>35</v>
      </c>
      <c r="D25" s="21">
        <f t="shared" ca="1" si="1"/>
        <v>35.521642619311876</v>
      </c>
    </row>
    <row r="26" spans="1:4" x14ac:dyDescent="0.25">
      <c r="A26" s="2" t="s">
        <v>25</v>
      </c>
      <c r="B26" s="3">
        <v>33309</v>
      </c>
      <c r="C26" s="4">
        <f t="shared" ca="1" si="0"/>
        <v>33</v>
      </c>
      <c r="D26" s="21">
        <f t="shared" ca="1" si="1"/>
        <v>33.236170384088901</v>
      </c>
    </row>
    <row r="27" spans="1:4" x14ac:dyDescent="0.25">
      <c r="A27" s="2" t="s">
        <v>26</v>
      </c>
      <c r="B27" s="3">
        <v>26663</v>
      </c>
      <c r="C27" s="4">
        <f t="shared" ca="1" si="0"/>
        <v>51</v>
      </c>
      <c r="D27" s="21">
        <f t="shared" ca="1" si="1"/>
        <v>51.431272276460561</v>
      </c>
    </row>
    <row r="28" spans="1:4" x14ac:dyDescent="0.25">
      <c r="A28" s="2" t="s">
        <v>27</v>
      </c>
      <c r="B28" s="3">
        <v>28889</v>
      </c>
      <c r="C28" s="4">
        <f t="shared" ca="1" si="0"/>
        <v>45</v>
      </c>
      <c r="D28" s="21">
        <f t="shared" ca="1" si="1"/>
        <v>45.337459826211166</v>
      </c>
    </row>
    <row r="29" spans="1:4" x14ac:dyDescent="0.25">
      <c r="A29" s="2" t="s">
        <v>28</v>
      </c>
      <c r="B29" s="3">
        <v>37399</v>
      </c>
      <c r="C29" s="4">
        <f t="shared" ca="1" si="0"/>
        <v>22</v>
      </c>
      <c r="D29" s="21">
        <f t="shared" ca="1" si="1"/>
        <v>22.039042971074874</v>
      </c>
    </row>
    <row r="30" spans="1:4" x14ac:dyDescent="0.25">
      <c r="A30" s="2" t="s">
        <v>29</v>
      </c>
      <c r="B30" s="3">
        <v>30631</v>
      </c>
      <c r="C30" s="4">
        <f t="shared" ca="1" si="0"/>
        <v>40</v>
      </c>
      <c r="D30" s="21">
        <f t="shared" ca="1" si="1"/>
        <v>40.568150707255072</v>
      </c>
    </row>
    <row r="31" spans="1:4" x14ac:dyDescent="0.25">
      <c r="A31" s="2" t="s">
        <v>30</v>
      </c>
      <c r="B31" s="3">
        <v>30488</v>
      </c>
      <c r="C31" s="4">
        <f t="shared" ca="1" si="0"/>
        <v>40</v>
      </c>
      <c r="D31" s="21">
        <f t="shared" ca="1" si="1"/>
        <v>40.959650609477869</v>
      </c>
    </row>
    <row r="32" spans="1:4" x14ac:dyDescent="0.25">
      <c r="A32" s="2" t="s">
        <v>31</v>
      </c>
      <c r="B32" s="3">
        <v>35507</v>
      </c>
      <c r="C32" s="4">
        <f t="shared" ca="1" si="0"/>
        <v>27</v>
      </c>
      <c r="D32" s="21">
        <f t="shared" ca="1" si="1"/>
        <v>27.219712525667351</v>
      </c>
    </row>
    <row r="33" spans="1:4" x14ac:dyDescent="0.25">
      <c r="A33" s="2" t="s">
        <v>32</v>
      </c>
      <c r="B33" s="3">
        <v>36638</v>
      </c>
      <c r="C33" s="4">
        <f t="shared" ca="1" si="0"/>
        <v>24</v>
      </c>
      <c r="D33" s="21">
        <f t="shared" ca="1" si="1"/>
        <v>24.121222076215506</v>
      </c>
    </row>
    <row r="34" spans="1:4" x14ac:dyDescent="0.25">
      <c r="A34" s="2" t="s">
        <v>33</v>
      </c>
      <c r="B34" s="3">
        <v>28180</v>
      </c>
      <c r="C34" s="4">
        <f t="shared" ca="1" si="0"/>
        <v>47</v>
      </c>
      <c r="D34" s="21">
        <f t="shared" ca="1" si="1"/>
        <v>47.279945242984255</v>
      </c>
    </row>
    <row r="35" spans="1:4" x14ac:dyDescent="0.25">
      <c r="A35" s="2" t="s">
        <v>34</v>
      </c>
      <c r="B35" s="3">
        <v>28579</v>
      </c>
      <c r="C35" s="4">
        <f t="shared" ca="1" si="0"/>
        <v>46</v>
      </c>
      <c r="D35" s="21">
        <f t="shared" ca="1" si="1"/>
        <v>46.186870157861016</v>
      </c>
    </row>
    <row r="36" spans="1:4" x14ac:dyDescent="0.25">
      <c r="A36" s="2" t="s">
        <v>35</v>
      </c>
      <c r="B36" s="3">
        <v>26933</v>
      </c>
      <c r="C36" s="4">
        <f t="shared" ca="1" si="0"/>
        <v>50</v>
      </c>
      <c r="D36" s="21">
        <f t="shared" ca="1" si="1"/>
        <v>50.69404517453799</v>
      </c>
    </row>
    <row r="37" spans="1:4" x14ac:dyDescent="0.25">
      <c r="A37" s="2" t="s">
        <v>36</v>
      </c>
      <c r="B37" s="3">
        <v>26451</v>
      </c>
      <c r="C37" s="4">
        <f t="shared" ca="1" si="0"/>
        <v>52</v>
      </c>
      <c r="D37" s="21">
        <f t="shared" ca="1" si="1"/>
        <v>52.011674156722975</v>
      </c>
    </row>
    <row r="38" spans="1:4" x14ac:dyDescent="0.25">
      <c r="A38" s="2" t="s">
        <v>37</v>
      </c>
      <c r="B38" s="3">
        <v>32004</v>
      </c>
      <c r="C38" s="4">
        <f t="shared" ca="1" si="0"/>
        <v>36</v>
      </c>
      <c r="D38" s="21">
        <f t="shared" ca="1" si="1"/>
        <v>36.809077809798275</v>
      </c>
    </row>
    <row r="39" spans="1:4" x14ac:dyDescent="0.25">
      <c r="A39" s="2" t="s">
        <v>38</v>
      </c>
      <c r="B39" s="3">
        <v>27415</v>
      </c>
      <c r="C39" s="4">
        <f t="shared" ca="1" si="0"/>
        <v>49</v>
      </c>
      <c r="D39" s="21">
        <f t="shared" ca="1" si="1"/>
        <v>49.373049334720477</v>
      </c>
    </row>
    <row r="40" spans="1:4" x14ac:dyDescent="0.25">
      <c r="A40" s="2" t="s">
        <v>39</v>
      </c>
      <c r="B40" s="3">
        <v>36165</v>
      </c>
      <c r="C40" s="4">
        <f t="shared" ca="1" si="0"/>
        <v>25</v>
      </c>
      <c r="D40" s="21">
        <f t="shared" ca="1" si="1"/>
        <v>25.416868484784668</v>
      </c>
    </row>
    <row r="41" spans="1:4" x14ac:dyDescent="0.25">
      <c r="A41" s="2" t="s">
        <v>40</v>
      </c>
      <c r="B41" s="3">
        <v>33381</v>
      </c>
      <c r="C41" s="4">
        <f t="shared" ca="1" si="0"/>
        <v>33</v>
      </c>
      <c r="D41" s="21">
        <f t="shared" ca="1" si="1"/>
        <v>33.039053063853771</v>
      </c>
    </row>
    <row r="42" spans="1:4" x14ac:dyDescent="0.25">
      <c r="A42" s="2" t="s">
        <v>41</v>
      </c>
      <c r="B42" s="3">
        <v>28224</v>
      </c>
      <c r="C42" s="4">
        <f t="shared" ca="1" si="0"/>
        <v>47</v>
      </c>
      <c r="D42" s="21">
        <f t="shared" ca="1" si="1"/>
        <v>47.159479808350447</v>
      </c>
    </row>
    <row r="43" spans="1:4" x14ac:dyDescent="0.25">
      <c r="A43" s="2" t="s">
        <v>42</v>
      </c>
      <c r="B43" s="3">
        <v>37399</v>
      </c>
      <c r="C43" s="4">
        <f t="shared" ca="1" si="0"/>
        <v>22</v>
      </c>
      <c r="D43" s="21">
        <f t="shared" ca="1" si="1"/>
        <v>22.039042971074874</v>
      </c>
    </row>
    <row r="44" spans="1:4" x14ac:dyDescent="0.25">
      <c r="A44" s="2" t="s">
        <v>43</v>
      </c>
      <c r="B44" s="3">
        <v>32188</v>
      </c>
      <c r="C44" s="4">
        <f t="shared" ca="1" si="0"/>
        <v>36</v>
      </c>
      <c r="D44" s="21">
        <f t="shared" ca="1" si="1"/>
        <v>36.304624491305958</v>
      </c>
    </row>
    <row r="45" spans="1:4" x14ac:dyDescent="0.25">
      <c r="A45" s="2" t="s">
        <v>44</v>
      </c>
      <c r="B45" s="3">
        <v>26558</v>
      </c>
      <c r="C45" s="4">
        <f t="shared" ca="1" si="0"/>
        <v>51</v>
      </c>
      <c r="D45" s="21">
        <f t="shared" ca="1" si="1"/>
        <v>51.718735471873551</v>
      </c>
    </row>
    <row r="46" spans="1:4" x14ac:dyDescent="0.25">
      <c r="A46" s="2" t="s">
        <v>45</v>
      </c>
      <c r="B46" s="3">
        <v>28543</v>
      </c>
      <c r="C46" s="4">
        <f t="shared" ca="1" si="0"/>
        <v>46</v>
      </c>
      <c r="D46" s="21">
        <f t="shared" ca="1" si="1"/>
        <v>46.28543135084756</v>
      </c>
    </row>
    <row r="47" spans="1:4" x14ac:dyDescent="0.25">
      <c r="A47" s="2" t="s">
        <v>46</v>
      </c>
      <c r="B47" s="3">
        <v>27494</v>
      </c>
      <c r="C47" s="4">
        <f t="shared" ca="1" si="0"/>
        <v>49</v>
      </c>
      <c r="D47" s="21">
        <f t="shared" ca="1" si="1"/>
        <v>49.156765044078192</v>
      </c>
    </row>
    <row r="48" spans="1:4" x14ac:dyDescent="0.25">
      <c r="A48" s="2" t="s">
        <v>47</v>
      </c>
      <c r="B48" s="3">
        <v>26526</v>
      </c>
      <c r="C48" s="4">
        <f t="shared" ca="1" si="0"/>
        <v>51</v>
      </c>
      <c r="D48" s="21">
        <f t="shared" ca="1" si="1"/>
        <v>51.806343302856554</v>
      </c>
    </row>
    <row r="49" spans="1:4" x14ac:dyDescent="0.25">
      <c r="A49" s="2" t="s">
        <v>48</v>
      </c>
      <c r="B49" s="3">
        <v>26285</v>
      </c>
      <c r="C49" s="4">
        <f t="shared" ca="1" si="0"/>
        <v>52</v>
      </c>
      <c r="D49" s="21">
        <f t="shared" ca="1" si="1"/>
        <v>52.466842425471512</v>
      </c>
    </row>
    <row r="50" spans="1:4" x14ac:dyDescent="0.25">
      <c r="A50" s="2" t="s">
        <v>49</v>
      </c>
      <c r="B50" s="3">
        <v>36035</v>
      </c>
      <c r="C50" s="4">
        <f t="shared" ca="1" si="0"/>
        <v>25</v>
      </c>
      <c r="D50" s="21">
        <f t="shared" ca="1" si="1"/>
        <v>25.773473940377208</v>
      </c>
    </row>
    <row r="51" spans="1:4" x14ac:dyDescent="0.25">
      <c r="A51" s="2" t="s">
        <v>50</v>
      </c>
      <c r="B51" s="3">
        <v>27522</v>
      </c>
      <c r="C51" s="4">
        <f t="shared" ca="1" si="0"/>
        <v>49</v>
      </c>
      <c r="D51" s="21">
        <f t="shared" ca="1" si="1"/>
        <v>49.080107320812573</v>
      </c>
    </row>
    <row r="52" spans="1:4" x14ac:dyDescent="0.25">
      <c r="A52" s="2" t="s">
        <v>51</v>
      </c>
      <c r="B52" s="3">
        <v>32874</v>
      </c>
      <c r="C52" s="4">
        <f t="shared" ca="1" si="0"/>
        <v>34</v>
      </c>
      <c r="D52" s="21">
        <f t="shared" ca="1" si="1"/>
        <v>34.427800375469339</v>
      </c>
    </row>
    <row r="53" spans="1:4" x14ac:dyDescent="0.25">
      <c r="A53" s="2" t="s">
        <v>52</v>
      </c>
      <c r="B53" s="3">
        <v>31574</v>
      </c>
      <c r="C53" s="4">
        <f t="shared" ca="1" si="0"/>
        <v>37</v>
      </c>
      <c r="D53" s="21">
        <f t="shared" ca="1" si="1"/>
        <v>37.987012987012982</v>
      </c>
    </row>
    <row r="54" spans="1:4" x14ac:dyDescent="0.25">
      <c r="A54" s="2" t="s">
        <v>53</v>
      </c>
      <c r="B54" s="3">
        <v>26722</v>
      </c>
      <c r="C54" s="4">
        <f t="shared" ca="1" si="0"/>
        <v>51</v>
      </c>
      <c r="D54" s="21">
        <f t="shared" ca="1" si="1"/>
        <v>51.271731690622858</v>
      </c>
    </row>
    <row r="55" spans="1:4" x14ac:dyDescent="0.25">
      <c r="A55" s="2" t="s">
        <v>54</v>
      </c>
      <c r="B55" s="3">
        <v>27869</v>
      </c>
      <c r="C55" s="4">
        <f t="shared" ca="1" si="0"/>
        <v>48</v>
      </c>
      <c r="D55" s="21">
        <f t="shared" ca="1" si="1"/>
        <v>48.129399932953405</v>
      </c>
    </row>
    <row r="56" spans="1:4" x14ac:dyDescent="0.25">
      <c r="A56" s="2" t="s">
        <v>55</v>
      </c>
      <c r="B56" s="3">
        <v>27429</v>
      </c>
      <c r="C56" s="4">
        <f t="shared" ca="1" si="0"/>
        <v>49</v>
      </c>
      <c r="D56" s="21">
        <f t="shared" ca="1" si="1"/>
        <v>49.334720473087664</v>
      </c>
    </row>
    <row r="57" spans="1:4" x14ac:dyDescent="0.25">
      <c r="A57" s="2" t="s">
        <v>56</v>
      </c>
      <c r="B57" s="3">
        <v>34044</v>
      </c>
      <c r="C57" s="4">
        <f t="shared" ca="1" si="0"/>
        <v>31</v>
      </c>
      <c r="D57" s="21">
        <f t="shared" ca="1" si="1"/>
        <v>31.225188227241617</v>
      </c>
    </row>
    <row r="58" spans="1:4" x14ac:dyDescent="0.25">
      <c r="A58" s="2" t="s">
        <v>57</v>
      </c>
      <c r="B58" s="3">
        <v>37196</v>
      </c>
      <c r="C58" s="4">
        <f t="shared" ca="1" si="0"/>
        <v>22</v>
      </c>
      <c r="D58" s="21">
        <f t="shared" ca="1" si="1"/>
        <v>22.595482546201232</v>
      </c>
    </row>
    <row r="59" spans="1:4" x14ac:dyDescent="0.25">
      <c r="A59" s="2" t="s">
        <v>58</v>
      </c>
      <c r="B59" s="3">
        <v>30846</v>
      </c>
      <c r="C59" s="4">
        <f t="shared" ca="1" si="0"/>
        <v>39</v>
      </c>
      <c r="D59" s="21">
        <f t="shared" ca="1" si="1"/>
        <v>39.978832799145302</v>
      </c>
    </row>
    <row r="60" spans="1:4" x14ac:dyDescent="0.25">
      <c r="A60" s="2" t="s">
        <v>59</v>
      </c>
      <c r="B60" s="3">
        <v>31279</v>
      </c>
      <c r="C60" s="4">
        <f t="shared" ca="1" si="0"/>
        <v>38</v>
      </c>
      <c r="D60" s="21">
        <f t="shared" ca="1" si="1"/>
        <v>38.795345653661876</v>
      </c>
    </row>
    <row r="61" spans="1:4" x14ac:dyDescent="0.25">
      <c r="A61" s="2" t="s">
        <v>60</v>
      </c>
      <c r="B61" s="3">
        <v>29416</v>
      </c>
      <c r="C61" s="4">
        <f t="shared" ca="1" si="0"/>
        <v>43</v>
      </c>
      <c r="D61" s="21">
        <f t="shared" ca="1" si="1"/>
        <v>43.893958751597012</v>
      </c>
    </row>
    <row r="62" spans="1:4" x14ac:dyDescent="0.25">
      <c r="A62" s="2" t="s">
        <v>61</v>
      </c>
      <c r="B62" s="3">
        <v>31963</v>
      </c>
      <c r="C62" s="4">
        <f t="shared" ca="1" si="0"/>
        <v>36</v>
      </c>
      <c r="D62" s="21">
        <f t="shared" ca="1" si="1"/>
        <v>36.921325648414985</v>
      </c>
    </row>
    <row r="63" spans="1:4" x14ac:dyDescent="0.25">
      <c r="A63" s="2" t="s">
        <v>62</v>
      </c>
      <c r="B63" s="3">
        <v>29295</v>
      </c>
      <c r="C63" s="4">
        <f t="shared" ca="1" si="0"/>
        <v>44</v>
      </c>
      <c r="D63" s="21">
        <f t="shared" ca="1" si="1"/>
        <v>44.225223580945432</v>
      </c>
    </row>
    <row r="64" spans="1:4" x14ac:dyDescent="0.25">
      <c r="A64" s="2" t="s">
        <v>63</v>
      </c>
      <c r="B64" s="3">
        <v>26241</v>
      </c>
      <c r="C64" s="4">
        <f t="shared" ca="1" si="0"/>
        <v>52</v>
      </c>
      <c r="D64" s="21">
        <f t="shared" ca="1" si="1"/>
        <v>52.587304806327317</v>
      </c>
    </row>
    <row r="65" spans="1:4" x14ac:dyDescent="0.25">
      <c r="A65" s="2" t="s">
        <v>64</v>
      </c>
      <c r="B65" s="3">
        <v>30132</v>
      </c>
      <c r="C65" s="4">
        <f t="shared" ca="1" si="0"/>
        <v>41</v>
      </c>
      <c r="D65" s="21">
        <f t="shared" ca="1" si="1"/>
        <v>41.934992996307145</v>
      </c>
    </row>
    <row r="66" spans="1:4" x14ac:dyDescent="0.25">
      <c r="A66" s="2" t="s">
        <v>65</v>
      </c>
      <c r="B66" s="3">
        <v>26808</v>
      </c>
      <c r="C66" s="4">
        <f t="shared" ca="1" si="0"/>
        <v>51</v>
      </c>
      <c r="D66" s="21">
        <f t="shared" ca="1" si="1"/>
        <v>51.036276522929498</v>
      </c>
    </row>
    <row r="67" spans="1:4" x14ac:dyDescent="0.25">
      <c r="A67" s="2" t="s">
        <v>66</v>
      </c>
      <c r="B67" s="3">
        <v>26346</v>
      </c>
      <c r="C67" s="4">
        <f t="shared" ca="1" si="0"/>
        <v>52</v>
      </c>
      <c r="D67" s="21">
        <f t="shared" ca="1" si="1"/>
        <v>52.299137352135958</v>
      </c>
    </row>
    <row r="68" spans="1:4" x14ac:dyDescent="0.25">
      <c r="A68" s="2" t="s">
        <v>67</v>
      </c>
      <c r="B68" s="3">
        <v>28488</v>
      </c>
      <c r="C68" s="4">
        <f t="shared" ca="1" si="0"/>
        <v>46</v>
      </c>
      <c r="D68" s="21">
        <f t="shared" ca="1" si="1"/>
        <v>46.436687200547567</v>
      </c>
    </row>
    <row r="69" spans="1:4" x14ac:dyDescent="0.25">
      <c r="A69" s="2" t="s">
        <v>68</v>
      </c>
      <c r="B69" s="3">
        <v>32308</v>
      </c>
      <c r="C69" s="4">
        <f t="shared" ca="1" si="0"/>
        <v>35</v>
      </c>
      <c r="D69" s="21">
        <f t="shared" ca="1" si="1"/>
        <v>35.976100628930816</v>
      </c>
    </row>
    <row r="70" spans="1:4" x14ac:dyDescent="0.25">
      <c r="A70" s="2" t="s">
        <v>69</v>
      </c>
      <c r="B70" s="3">
        <v>35063</v>
      </c>
      <c r="C70" s="4">
        <f t="shared" ref="C70:C74" ca="1" si="2">DATEDIF(B70,TODAY(),"Y")</f>
        <v>28</v>
      </c>
      <c r="D70" s="21">
        <f t="shared" ref="D70:D74" ca="1" si="3">YEARFRAC(B70,TODAY(),1)</f>
        <v>28.434020806716557</v>
      </c>
    </row>
    <row r="71" spans="1:4" x14ac:dyDescent="0.25">
      <c r="A71" s="2" t="s">
        <v>70</v>
      </c>
      <c r="B71" s="3">
        <v>30060</v>
      </c>
      <c r="C71" s="4">
        <f t="shared" ca="1" si="2"/>
        <v>42</v>
      </c>
      <c r="D71" s="21">
        <f t="shared" ca="1" si="3"/>
        <v>42.132115115242584</v>
      </c>
    </row>
    <row r="72" spans="1:4" x14ac:dyDescent="0.25">
      <c r="A72" s="2" t="s">
        <v>71</v>
      </c>
      <c r="B72" s="3">
        <v>34401</v>
      </c>
      <c r="C72" s="4">
        <f t="shared" ca="1" si="2"/>
        <v>30</v>
      </c>
      <c r="D72" s="21">
        <f t="shared" ca="1" si="3"/>
        <v>30.247107656981367</v>
      </c>
    </row>
    <row r="73" spans="1:4" x14ac:dyDescent="0.25">
      <c r="A73" s="2" t="s">
        <v>72</v>
      </c>
      <c r="B73" s="3">
        <v>32331</v>
      </c>
      <c r="C73" s="4">
        <f t="shared" ca="1" si="2"/>
        <v>35</v>
      </c>
      <c r="D73" s="21">
        <f t="shared" ca="1" si="3"/>
        <v>35.913133555308917</v>
      </c>
    </row>
    <row r="74" spans="1:4" x14ac:dyDescent="0.25">
      <c r="A74" s="2" t="s">
        <v>73</v>
      </c>
      <c r="B74" s="3">
        <v>29987</v>
      </c>
      <c r="C74" s="4">
        <f t="shared" ca="1" si="2"/>
        <v>42</v>
      </c>
      <c r="D74" s="21">
        <f t="shared" ca="1" si="3"/>
        <v>42.331975041385455</v>
      </c>
    </row>
  </sheetData>
  <mergeCells count="1">
    <mergeCell ref="A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zoomScaleNormal="100" workbookViewId="0">
      <selection activeCell="F10" sqref="F10"/>
    </sheetView>
  </sheetViews>
  <sheetFormatPr defaultRowHeight="15" x14ac:dyDescent="0.25"/>
  <cols>
    <col min="1" max="1" width="20.28515625" bestFit="1" customWidth="1"/>
    <col min="2" max="10" width="18.5703125" customWidth="1"/>
  </cols>
  <sheetData>
    <row r="1" spans="1:13" x14ac:dyDescent="0.25">
      <c r="A1" s="44" t="s">
        <v>194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5.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5" spans="1:13" s="30" customFormat="1" ht="25.5" x14ac:dyDescent="0.25">
      <c r="A5" s="29" t="s">
        <v>89</v>
      </c>
      <c r="B5" s="29" t="s">
        <v>146</v>
      </c>
      <c r="C5" s="29" t="s">
        <v>195</v>
      </c>
      <c r="D5" s="29" t="s">
        <v>147</v>
      </c>
      <c r="E5" s="29" t="s">
        <v>196</v>
      </c>
      <c r="F5" s="29" t="s">
        <v>197</v>
      </c>
      <c r="G5" s="29" t="s">
        <v>198</v>
      </c>
      <c r="H5" s="29" t="s">
        <v>199</v>
      </c>
      <c r="I5" s="29" t="s">
        <v>200</v>
      </c>
      <c r="J5" s="29" t="s">
        <v>201</v>
      </c>
    </row>
    <row r="6" spans="1:13" x14ac:dyDescent="0.25">
      <c r="A6" s="11" t="s">
        <v>202</v>
      </c>
      <c r="B6" s="11" t="str">
        <f>LEFT(A6,SEARCH(" ",A6)-1)</f>
        <v>Rajesh</v>
      </c>
      <c r="C6" s="11" t="str">
        <f>IFERROR(MID(A6,SEARCH(" ",A6)+1,SEARCH(" ",A6,SEARCH(" ",A6)+1)-SEARCH(" ",A6)-1),"")</f>
        <v>Kumar</v>
      </c>
      <c r="D6" s="2" t="str">
        <f>RIGHT(A6,LEN(A6)-(LEN(B6)+LEN(C6))-2)</f>
        <v>Sharma</v>
      </c>
      <c r="E6" s="11" t="str">
        <f>LEFT(A6,1)</f>
        <v>R</v>
      </c>
      <c r="F6" s="11" t="str">
        <f>RIGHT(A6,1)</f>
        <v>a</v>
      </c>
      <c r="G6" s="11" t="str">
        <f>LEFT(A6)&amp;" "&amp;IF(ISNUMBER(SEARCH(" ",A6,SEARCH(" ",A6)+1)),MID(A6,SEARCH(" ",A6)+1,1)&amp;" ","")&amp;LEFT(D6)</f>
        <v>R K S</v>
      </c>
      <c r="H6" s="11" t="str">
        <f>LEFT(A6,2)</f>
        <v>Ra</v>
      </c>
      <c r="I6" s="11" t="str">
        <f>LEFT(A6)&amp;"."&amp;IF(ISNUMBER(SEARCH(" ",A6,SEARCH(" ",A6)+1)),MID(A6,SEARCH(" ",A6)+1,1)&amp;".","")&amp;LEFT(D6)&amp;"."</f>
        <v>R.K.S.</v>
      </c>
      <c r="J6" s="11" t="str">
        <f>LEFT(B6,1)&amp;" "&amp;D6</f>
        <v>R Sharma</v>
      </c>
    </row>
    <row r="7" spans="1:13" x14ac:dyDescent="0.25">
      <c r="A7" s="2" t="s">
        <v>24</v>
      </c>
      <c r="B7" s="11" t="str">
        <f t="shared" ref="B7:B29" si="0">LEFT(A7,SEARCH(" ",A7)-1)</f>
        <v>Mohan</v>
      </c>
      <c r="C7" s="11" t="str">
        <f t="shared" ref="C7:C29" si="1">IFERROR(MID(A7,SEARCH(" ",A7)+1,SEARCH(" ",A7,SEARCH(" ",A7)+1)-SEARCH(" ",A7)-1),"")</f>
        <v/>
      </c>
      <c r="D7" s="2" t="str">
        <f t="shared" ref="D7:D29" si="2">RIGHT(A7,LEN(A7)-(LEN(B7)+LEN(C7))-2)</f>
        <v>ingh</v>
      </c>
      <c r="E7" s="11" t="str">
        <f t="shared" ref="E7:E29" si="3">LEFT(A7,1)</f>
        <v>M</v>
      </c>
      <c r="F7" s="11" t="str">
        <f t="shared" ref="F7:F29" si="4">RIGHT(A7,1)</f>
        <v>h</v>
      </c>
      <c r="G7" s="11" t="str">
        <f t="shared" ref="G7:G29" si="5">LEFT(A7)&amp;" "&amp;IF(ISNUMBER(SEARCH(" ",A7,SEARCH(" ",A7)+1)),MID(A7,SEARCH(" ",A7)+1,1)&amp;" ","")&amp;LEFT(D7)</f>
        <v>M i</v>
      </c>
      <c r="H7" s="11" t="str">
        <f t="shared" ref="H7:H29" si="6">LEFT(A7,2)</f>
        <v>Mo</v>
      </c>
      <c r="I7" s="11" t="str">
        <f t="shared" ref="I7:I29" si="7">LEFT(A7)&amp;"."&amp;IF(ISNUMBER(SEARCH(" ",A7,SEARCH(" ",A7)+1)),MID(A7,SEARCH(" ",A7)+1,1)&amp;".","")&amp;LEFT(D7)&amp;"."</f>
        <v>M.i.</v>
      </c>
      <c r="J7" s="11" t="str">
        <f t="shared" ref="J7:J29" si="8">LEFT(B7,1)&amp;" "&amp;D7</f>
        <v>M ingh</v>
      </c>
    </row>
    <row r="8" spans="1:13" x14ac:dyDescent="0.25">
      <c r="A8" s="2" t="s">
        <v>46</v>
      </c>
      <c r="B8" s="11" t="str">
        <f t="shared" si="0"/>
        <v>Rajkumar</v>
      </c>
      <c r="C8" s="11" t="str">
        <f t="shared" si="1"/>
        <v/>
      </c>
      <c r="D8" s="2" t="str">
        <f t="shared" si="2"/>
        <v>erma</v>
      </c>
      <c r="E8" s="11" t="str">
        <f t="shared" si="3"/>
        <v>R</v>
      </c>
      <c r="F8" s="11" t="str">
        <f t="shared" si="4"/>
        <v>a</v>
      </c>
      <c r="G8" s="11" t="str">
        <f t="shared" si="5"/>
        <v>R e</v>
      </c>
      <c r="H8" s="11" t="str">
        <f t="shared" si="6"/>
        <v>Ra</v>
      </c>
      <c r="I8" s="11" t="str">
        <f t="shared" si="7"/>
        <v>R.e.</v>
      </c>
      <c r="J8" s="11" t="str">
        <f t="shared" si="8"/>
        <v>R erma</v>
      </c>
    </row>
    <row r="9" spans="1:13" x14ac:dyDescent="0.25">
      <c r="A9" s="2" t="s">
        <v>71</v>
      </c>
      <c r="B9" s="11" t="str">
        <f t="shared" si="0"/>
        <v>Vibhore</v>
      </c>
      <c r="C9" s="11" t="str">
        <f t="shared" si="1"/>
        <v/>
      </c>
      <c r="D9" s="2" t="str">
        <f t="shared" si="2"/>
        <v>harma</v>
      </c>
      <c r="E9" s="11" t="str">
        <f t="shared" si="3"/>
        <v>V</v>
      </c>
      <c r="F9" s="11" t="str">
        <f t="shared" si="4"/>
        <v>a</v>
      </c>
      <c r="G9" s="11" t="str">
        <f t="shared" si="5"/>
        <v>V h</v>
      </c>
      <c r="H9" s="11" t="str">
        <f t="shared" si="6"/>
        <v>Vi</v>
      </c>
      <c r="I9" s="11" t="str">
        <f t="shared" si="7"/>
        <v>V.h.</v>
      </c>
      <c r="J9" s="11" t="str">
        <f t="shared" si="8"/>
        <v>V harma</v>
      </c>
    </row>
    <row r="10" spans="1:13" x14ac:dyDescent="0.25">
      <c r="A10" s="2" t="s">
        <v>11</v>
      </c>
      <c r="B10" s="11" t="str">
        <f t="shared" si="0"/>
        <v>Rajan</v>
      </c>
      <c r="C10" s="11" t="str">
        <f t="shared" si="1"/>
        <v/>
      </c>
      <c r="D10" s="2" t="str">
        <f t="shared" si="2"/>
        <v>ishore</v>
      </c>
      <c r="E10" s="11" t="str">
        <f t="shared" si="3"/>
        <v>R</v>
      </c>
      <c r="F10" s="11" t="str">
        <f t="shared" si="4"/>
        <v>e</v>
      </c>
      <c r="G10" s="11" t="str">
        <f t="shared" si="5"/>
        <v>R i</v>
      </c>
      <c r="H10" s="11" t="str">
        <f t="shared" si="6"/>
        <v>Ra</v>
      </c>
      <c r="I10" s="11" t="str">
        <f t="shared" si="7"/>
        <v>R.i.</v>
      </c>
      <c r="J10" s="11" t="str">
        <f t="shared" si="8"/>
        <v>R ishore</v>
      </c>
    </row>
    <row r="11" spans="1:13" x14ac:dyDescent="0.25">
      <c r="A11" s="2" t="s">
        <v>29</v>
      </c>
      <c r="B11" s="11" t="str">
        <f t="shared" si="0"/>
        <v>Mohit</v>
      </c>
      <c r="C11" s="11" t="str">
        <f t="shared" si="1"/>
        <v/>
      </c>
      <c r="D11" s="2" t="str">
        <f t="shared" si="2"/>
        <v>hinghra</v>
      </c>
      <c r="E11" s="11" t="str">
        <f t="shared" si="3"/>
        <v>M</v>
      </c>
      <c r="F11" s="11" t="str">
        <f t="shared" si="4"/>
        <v>a</v>
      </c>
      <c r="G11" s="11" t="str">
        <f t="shared" si="5"/>
        <v>M h</v>
      </c>
      <c r="H11" s="11" t="str">
        <f t="shared" si="6"/>
        <v>Mo</v>
      </c>
      <c r="I11" s="11" t="str">
        <f t="shared" si="7"/>
        <v>M.h.</v>
      </c>
      <c r="J11" s="11" t="str">
        <f t="shared" si="8"/>
        <v>M hinghra</v>
      </c>
    </row>
    <row r="12" spans="1:13" x14ac:dyDescent="0.25">
      <c r="A12" s="2" t="s">
        <v>42</v>
      </c>
      <c r="B12" s="11" t="str">
        <f t="shared" si="0"/>
        <v>Rajiv</v>
      </c>
      <c r="C12" s="11" t="str">
        <f t="shared" si="1"/>
        <v/>
      </c>
      <c r="D12" s="2" t="str">
        <f t="shared" si="2"/>
        <v>alra</v>
      </c>
      <c r="E12" s="11" t="str">
        <f t="shared" si="3"/>
        <v>R</v>
      </c>
      <c r="F12" s="11" t="str">
        <f t="shared" si="4"/>
        <v>a</v>
      </c>
      <c r="G12" s="11" t="str">
        <f t="shared" si="5"/>
        <v>R a</v>
      </c>
      <c r="H12" s="11" t="str">
        <f t="shared" si="6"/>
        <v>Ra</v>
      </c>
      <c r="I12" s="11" t="str">
        <f t="shared" si="7"/>
        <v>R.a.</v>
      </c>
      <c r="J12" s="11" t="str">
        <f t="shared" si="8"/>
        <v>R alra</v>
      </c>
    </row>
    <row r="13" spans="1:13" x14ac:dyDescent="0.25">
      <c r="A13" s="2" t="s">
        <v>50</v>
      </c>
      <c r="B13" s="11" t="str">
        <f t="shared" si="0"/>
        <v>Vinod</v>
      </c>
      <c r="C13" s="11" t="str">
        <f t="shared" si="1"/>
        <v/>
      </c>
      <c r="D13" s="2" t="str">
        <f t="shared" si="2"/>
        <v>dwani</v>
      </c>
      <c r="E13" s="11" t="str">
        <f t="shared" si="3"/>
        <v>V</v>
      </c>
      <c r="F13" s="11" t="str">
        <f t="shared" si="4"/>
        <v>i</v>
      </c>
      <c r="G13" s="11" t="str">
        <f t="shared" si="5"/>
        <v>V d</v>
      </c>
      <c r="H13" s="11" t="str">
        <f t="shared" si="6"/>
        <v>Vi</v>
      </c>
      <c r="I13" s="11" t="str">
        <f t="shared" si="7"/>
        <v>V.d.</v>
      </c>
      <c r="J13" s="11" t="str">
        <f t="shared" si="8"/>
        <v>V dwani</v>
      </c>
    </row>
    <row r="14" spans="1:13" x14ac:dyDescent="0.25">
      <c r="A14" s="2" t="s">
        <v>72</v>
      </c>
      <c r="B14" s="11" t="str">
        <f t="shared" si="0"/>
        <v>Md.</v>
      </c>
      <c r="C14" s="11" t="str">
        <f t="shared" si="1"/>
        <v>Naveed</v>
      </c>
      <c r="D14" s="2" t="str">
        <f t="shared" si="2"/>
        <v>Ahmed</v>
      </c>
      <c r="E14" s="11" t="str">
        <f t="shared" si="3"/>
        <v>M</v>
      </c>
      <c r="F14" s="11" t="str">
        <f t="shared" si="4"/>
        <v>d</v>
      </c>
      <c r="G14" s="11" t="str">
        <f t="shared" si="5"/>
        <v>M N A</v>
      </c>
      <c r="H14" s="11" t="str">
        <f t="shared" si="6"/>
        <v>Md</v>
      </c>
      <c r="I14" s="11" t="str">
        <f t="shared" si="7"/>
        <v>M.N.A.</v>
      </c>
      <c r="J14" s="11" t="str">
        <f t="shared" si="8"/>
        <v>M Ahmed</v>
      </c>
    </row>
    <row r="15" spans="1:13" x14ac:dyDescent="0.25">
      <c r="A15" s="2" t="s">
        <v>59</v>
      </c>
      <c r="B15" s="11" t="str">
        <f t="shared" si="0"/>
        <v>Tom</v>
      </c>
      <c r="C15" s="11" t="str">
        <f t="shared" si="1"/>
        <v/>
      </c>
      <c r="D15" s="2" t="str">
        <f t="shared" si="2"/>
        <v>rown</v>
      </c>
      <c r="E15" s="11" t="str">
        <f t="shared" si="3"/>
        <v>T</v>
      </c>
      <c r="F15" s="11" t="str">
        <f t="shared" si="4"/>
        <v>n</v>
      </c>
      <c r="G15" s="11" t="str">
        <f t="shared" si="5"/>
        <v>T r</v>
      </c>
      <c r="H15" s="11" t="str">
        <f t="shared" si="6"/>
        <v>To</v>
      </c>
      <c r="I15" s="11" t="str">
        <f t="shared" si="7"/>
        <v>T.r.</v>
      </c>
      <c r="J15" s="11" t="str">
        <f t="shared" si="8"/>
        <v>T rown</v>
      </c>
    </row>
    <row r="16" spans="1:13" x14ac:dyDescent="0.25">
      <c r="A16" s="2" t="s">
        <v>5</v>
      </c>
      <c r="B16" s="11" t="str">
        <f t="shared" si="0"/>
        <v>Gurmeet</v>
      </c>
      <c r="C16" s="11" t="str">
        <f t="shared" si="1"/>
        <v/>
      </c>
      <c r="D16" s="2" t="str">
        <f t="shared" si="2"/>
        <v>ingh</v>
      </c>
      <c r="E16" s="11" t="str">
        <f t="shared" si="3"/>
        <v>G</v>
      </c>
      <c r="F16" s="11" t="str">
        <f t="shared" si="4"/>
        <v>h</v>
      </c>
      <c r="G16" s="11" t="str">
        <f t="shared" si="5"/>
        <v>G i</v>
      </c>
      <c r="H16" s="11" t="str">
        <f t="shared" si="6"/>
        <v>Gu</v>
      </c>
      <c r="I16" s="11" t="str">
        <f t="shared" si="7"/>
        <v>G.i.</v>
      </c>
      <c r="J16" s="11" t="str">
        <f t="shared" si="8"/>
        <v>G ingh</v>
      </c>
    </row>
    <row r="17" spans="1:10" x14ac:dyDescent="0.25">
      <c r="A17" s="2" t="s">
        <v>56</v>
      </c>
      <c r="B17" s="11" t="str">
        <f t="shared" si="0"/>
        <v>Shila</v>
      </c>
      <c r="C17" s="11" t="str">
        <f t="shared" si="1"/>
        <v/>
      </c>
      <c r="D17" s="2" t="str">
        <f t="shared" si="2"/>
        <v>ani</v>
      </c>
      <c r="E17" s="11" t="str">
        <f t="shared" si="3"/>
        <v>S</v>
      </c>
      <c r="F17" s="11" t="str">
        <f t="shared" si="4"/>
        <v>i</v>
      </c>
      <c r="G17" s="11" t="str">
        <f t="shared" si="5"/>
        <v>S a</v>
      </c>
      <c r="H17" s="11" t="str">
        <f t="shared" si="6"/>
        <v>Sh</v>
      </c>
      <c r="I17" s="11" t="str">
        <f t="shared" si="7"/>
        <v>S.a.</v>
      </c>
      <c r="J17" s="11" t="str">
        <f t="shared" si="8"/>
        <v>S ani</v>
      </c>
    </row>
    <row r="18" spans="1:10" x14ac:dyDescent="0.25">
      <c r="A18" s="2" t="s">
        <v>26</v>
      </c>
      <c r="B18" s="11" t="str">
        <f t="shared" si="0"/>
        <v>Km.</v>
      </c>
      <c r="C18" s="11" t="str">
        <f t="shared" si="1"/>
        <v/>
      </c>
      <c r="D18" s="2" t="str">
        <f t="shared" si="2"/>
        <v>anjita</v>
      </c>
      <c r="E18" s="11" t="str">
        <f t="shared" si="3"/>
        <v>K</v>
      </c>
      <c r="F18" s="11" t="str">
        <f t="shared" si="4"/>
        <v>a</v>
      </c>
      <c r="G18" s="11" t="str">
        <f t="shared" si="5"/>
        <v>K a</v>
      </c>
      <c r="H18" s="11" t="str">
        <f t="shared" si="6"/>
        <v>Km</v>
      </c>
      <c r="I18" s="11" t="str">
        <f t="shared" si="7"/>
        <v>K.a.</v>
      </c>
      <c r="J18" s="11" t="str">
        <f t="shared" si="8"/>
        <v>K anjita</v>
      </c>
    </row>
    <row r="19" spans="1:10" x14ac:dyDescent="0.25">
      <c r="A19" s="2" t="s">
        <v>20</v>
      </c>
      <c r="B19" s="11" t="str">
        <f t="shared" si="0"/>
        <v>Krishna</v>
      </c>
      <c r="C19" s="11" t="str">
        <f t="shared" si="1"/>
        <v/>
      </c>
      <c r="D19" s="2" t="str">
        <f t="shared" si="2"/>
        <v>ev</v>
      </c>
      <c r="E19" s="11" t="str">
        <f t="shared" si="3"/>
        <v>K</v>
      </c>
      <c r="F19" s="11" t="str">
        <f t="shared" si="4"/>
        <v>v</v>
      </c>
      <c r="G19" s="11" t="str">
        <f t="shared" si="5"/>
        <v>K e</v>
      </c>
      <c r="H19" s="11" t="str">
        <f t="shared" si="6"/>
        <v>Kr</v>
      </c>
      <c r="I19" s="11" t="str">
        <f t="shared" si="7"/>
        <v>K.e.</v>
      </c>
      <c r="J19" s="11" t="str">
        <f t="shared" si="8"/>
        <v>K ev</v>
      </c>
    </row>
    <row r="20" spans="1:10" x14ac:dyDescent="0.25">
      <c r="A20" s="2" t="s">
        <v>8</v>
      </c>
      <c r="B20" s="11" t="str">
        <f t="shared" si="0"/>
        <v>Sharvana</v>
      </c>
      <c r="C20" s="11" t="str">
        <f t="shared" si="1"/>
        <v/>
      </c>
      <c r="D20" s="2" t="str">
        <f t="shared" si="2"/>
        <v>ain</v>
      </c>
      <c r="E20" s="11" t="str">
        <f t="shared" si="3"/>
        <v>S</v>
      </c>
      <c r="F20" s="11" t="str">
        <f t="shared" si="4"/>
        <v>n</v>
      </c>
      <c r="G20" s="11" t="str">
        <f t="shared" si="5"/>
        <v>S a</v>
      </c>
      <c r="H20" s="11" t="str">
        <f t="shared" si="6"/>
        <v>Sh</v>
      </c>
      <c r="I20" s="11" t="str">
        <f t="shared" si="7"/>
        <v>S.a.</v>
      </c>
      <c r="J20" s="11" t="str">
        <f t="shared" si="8"/>
        <v>S ain</v>
      </c>
    </row>
    <row r="21" spans="1:10" x14ac:dyDescent="0.25">
      <c r="A21" s="2" t="s">
        <v>58</v>
      </c>
      <c r="B21" s="11" t="str">
        <f t="shared" si="0"/>
        <v>Ravinder</v>
      </c>
      <c r="C21" s="11" t="str">
        <f t="shared" si="1"/>
        <v/>
      </c>
      <c r="D21" s="2" t="str">
        <f t="shared" si="2"/>
        <v>awar</v>
      </c>
      <c r="E21" s="11" t="str">
        <f t="shared" si="3"/>
        <v>R</v>
      </c>
      <c r="F21" s="11" t="str">
        <f t="shared" si="4"/>
        <v>r</v>
      </c>
      <c r="G21" s="11" t="str">
        <f t="shared" si="5"/>
        <v>R a</v>
      </c>
      <c r="H21" s="11" t="str">
        <f t="shared" si="6"/>
        <v>Ra</v>
      </c>
      <c r="I21" s="11" t="str">
        <f t="shared" si="7"/>
        <v>R.a.</v>
      </c>
      <c r="J21" s="11" t="str">
        <f t="shared" si="8"/>
        <v>R awar</v>
      </c>
    </row>
    <row r="22" spans="1:10" x14ac:dyDescent="0.25">
      <c r="A22" s="2" t="s">
        <v>7</v>
      </c>
      <c r="B22" s="11" t="str">
        <f t="shared" si="0"/>
        <v>Chinmay</v>
      </c>
      <c r="C22" s="11" t="str">
        <f t="shared" si="1"/>
        <v/>
      </c>
      <c r="D22" s="2" t="str">
        <f t="shared" si="2"/>
        <v>ingh</v>
      </c>
      <c r="E22" s="11" t="str">
        <f t="shared" si="3"/>
        <v>C</v>
      </c>
      <c r="F22" s="11" t="str">
        <f t="shared" si="4"/>
        <v>h</v>
      </c>
      <c r="G22" s="11" t="str">
        <f t="shared" si="5"/>
        <v>C i</v>
      </c>
      <c r="H22" s="11" t="str">
        <f t="shared" si="6"/>
        <v>Ch</v>
      </c>
      <c r="I22" s="11" t="str">
        <f t="shared" si="7"/>
        <v>C.i.</v>
      </c>
      <c r="J22" s="11" t="str">
        <f t="shared" si="8"/>
        <v>C ingh</v>
      </c>
    </row>
    <row r="23" spans="1:10" x14ac:dyDescent="0.25">
      <c r="A23" s="2" t="s">
        <v>45</v>
      </c>
      <c r="B23" s="11" t="str">
        <f t="shared" si="0"/>
        <v>Kishore</v>
      </c>
      <c r="C23" s="11" t="str">
        <f t="shared" si="1"/>
        <v>Kumar</v>
      </c>
      <c r="D23" s="2" t="str">
        <f t="shared" si="2"/>
        <v>Lalit</v>
      </c>
      <c r="E23" s="11" t="str">
        <f t="shared" si="3"/>
        <v>K</v>
      </c>
      <c r="F23" s="11" t="str">
        <f t="shared" si="4"/>
        <v>t</v>
      </c>
      <c r="G23" s="11" t="str">
        <f t="shared" si="5"/>
        <v>K K L</v>
      </c>
      <c r="H23" s="11" t="str">
        <f t="shared" si="6"/>
        <v>Ki</v>
      </c>
      <c r="I23" s="11" t="str">
        <f t="shared" si="7"/>
        <v>K.K.L.</v>
      </c>
      <c r="J23" s="11" t="str">
        <f t="shared" si="8"/>
        <v>K Lalit</v>
      </c>
    </row>
    <row r="24" spans="1:10" x14ac:dyDescent="0.25">
      <c r="A24" s="2" t="s">
        <v>21</v>
      </c>
      <c r="B24" s="11" t="str">
        <f t="shared" si="0"/>
        <v>Sonu</v>
      </c>
      <c r="C24" s="11" t="str">
        <f t="shared" si="1"/>
        <v/>
      </c>
      <c r="D24" s="2" t="str">
        <f t="shared" si="2"/>
        <v>aweja</v>
      </c>
      <c r="E24" s="11" t="str">
        <f t="shared" si="3"/>
        <v>S</v>
      </c>
      <c r="F24" s="11" t="str">
        <f t="shared" si="4"/>
        <v>a</v>
      </c>
      <c r="G24" s="11" t="str">
        <f t="shared" si="5"/>
        <v>S a</v>
      </c>
      <c r="H24" s="11" t="str">
        <f t="shared" si="6"/>
        <v>So</v>
      </c>
      <c r="I24" s="11" t="str">
        <f t="shared" si="7"/>
        <v>S.a.</v>
      </c>
      <c r="J24" s="11" t="str">
        <f t="shared" si="8"/>
        <v>S aweja</v>
      </c>
    </row>
    <row r="25" spans="1:10" x14ac:dyDescent="0.25">
      <c r="A25" s="2" t="s">
        <v>35</v>
      </c>
      <c r="B25" s="11" t="str">
        <f t="shared" si="0"/>
        <v>Rajkishor</v>
      </c>
      <c r="C25" s="11" t="str">
        <f t="shared" si="1"/>
        <v/>
      </c>
      <c r="D25" s="2" t="str">
        <f t="shared" si="2"/>
        <v>upta</v>
      </c>
      <c r="E25" s="11" t="str">
        <f t="shared" si="3"/>
        <v>R</v>
      </c>
      <c r="F25" s="11" t="str">
        <f t="shared" si="4"/>
        <v>a</v>
      </c>
      <c r="G25" s="11" t="str">
        <f t="shared" si="5"/>
        <v>R u</v>
      </c>
      <c r="H25" s="11" t="str">
        <f t="shared" si="6"/>
        <v>Ra</v>
      </c>
      <c r="I25" s="11" t="str">
        <f t="shared" si="7"/>
        <v>R.u.</v>
      </c>
      <c r="J25" s="11" t="str">
        <f t="shared" si="8"/>
        <v>R upta</v>
      </c>
    </row>
    <row r="26" spans="1:10" x14ac:dyDescent="0.25">
      <c r="A26" s="2" t="s">
        <v>40</v>
      </c>
      <c r="B26" s="11" t="str">
        <f t="shared" si="0"/>
        <v>Smith</v>
      </c>
      <c r="C26" s="11" t="str">
        <f t="shared" si="1"/>
        <v/>
      </c>
      <c r="D26" s="2" t="str">
        <f t="shared" si="2"/>
        <v>ane</v>
      </c>
      <c r="E26" s="11" t="str">
        <f t="shared" si="3"/>
        <v>S</v>
      </c>
      <c r="F26" s="11" t="str">
        <f t="shared" si="4"/>
        <v>e</v>
      </c>
      <c r="G26" s="11" t="str">
        <f t="shared" si="5"/>
        <v>S a</v>
      </c>
      <c r="H26" s="11" t="str">
        <f t="shared" si="6"/>
        <v>Sm</v>
      </c>
      <c r="I26" s="11" t="str">
        <f t="shared" si="7"/>
        <v>S.a.</v>
      </c>
      <c r="J26" s="11" t="str">
        <f t="shared" si="8"/>
        <v>S ane</v>
      </c>
    </row>
    <row r="27" spans="1:10" x14ac:dyDescent="0.25">
      <c r="A27" s="2" t="s">
        <v>53</v>
      </c>
      <c r="B27" s="11" t="str">
        <f t="shared" si="0"/>
        <v>Potter</v>
      </c>
      <c r="C27" s="11" t="str">
        <f t="shared" si="1"/>
        <v/>
      </c>
      <c r="D27" s="2" t="str">
        <f t="shared" si="2"/>
        <v>etty</v>
      </c>
      <c r="E27" s="11" t="str">
        <f t="shared" si="3"/>
        <v>P</v>
      </c>
      <c r="F27" s="11" t="str">
        <f t="shared" si="4"/>
        <v>y</v>
      </c>
      <c r="G27" s="11" t="str">
        <f t="shared" si="5"/>
        <v>P e</v>
      </c>
      <c r="H27" s="11" t="str">
        <f t="shared" si="6"/>
        <v>Po</v>
      </c>
      <c r="I27" s="11" t="str">
        <f t="shared" si="7"/>
        <v>P.e.</v>
      </c>
      <c r="J27" s="11" t="str">
        <f t="shared" si="8"/>
        <v>P etty</v>
      </c>
    </row>
    <row r="28" spans="1:10" x14ac:dyDescent="0.25">
      <c r="A28" s="2" t="s">
        <v>54</v>
      </c>
      <c r="B28" s="11" t="str">
        <f t="shared" si="0"/>
        <v>Doe</v>
      </c>
      <c r="C28" s="11" t="str">
        <f t="shared" si="1"/>
        <v/>
      </c>
      <c r="D28" s="2" t="str">
        <f t="shared" si="2"/>
        <v>ohn</v>
      </c>
      <c r="E28" s="11" t="str">
        <f t="shared" si="3"/>
        <v>D</v>
      </c>
      <c r="F28" s="11" t="str">
        <f t="shared" si="4"/>
        <v>n</v>
      </c>
      <c r="G28" s="11" t="str">
        <f t="shared" si="5"/>
        <v>D o</v>
      </c>
      <c r="H28" s="11" t="str">
        <f t="shared" si="6"/>
        <v>Do</v>
      </c>
      <c r="I28" s="11" t="str">
        <f t="shared" si="7"/>
        <v>D.o.</v>
      </c>
      <c r="J28" s="11" t="str">
        <f t="shared" si="8"/>
        <v>D ohn</v>
      </c>
    </row>
    <row r="29" spans="1:10" x14ac:dyDescent="0.25">
      <c r="A29" s="2" t="s">
        <v>25</v>
      </c>
      <c r="B29" s="11" t="str">
        <f t="shared" si="0"/>
        <v>Shadow</v>
      </c>
      <c r="C29" s="11" t="str">
        <f t="shared" si="1"/>
        <v/>
      </c>
      <c r="D29" s="2" t="str">
        <f t="shared" si="2"/>
        <v>lizabeth</v>
      </c>
      <c r="E29" s="11" t="str">
        <f t="shared" si="3"/>
        <v>S</v>
      </c>
      <c r="F29" s="11" t="str">
        <f t="shared" si="4"/>
        <v>h</v>
      </c>
      <c r="G29" s="11" t="str">
        <f t="shared" si="5"/>
        <v>S l</v>
      </c>
      <c r="H29" s="11" t="str">
        <f t="shared" si="6"/>
        <v>Sh</v>
      </c>
      <c r="I29" s="11" t="str">
        <f t="shared" si="7"/>
        <v>S.l.</v>
      </c>
      <c r="J29" s="11" t="str">
        <f t="shared" si="8"/>
        <v>S lizabeth</v>
      </c>
    </row>
  </sheetData>
  <mergeCells count="1">
    <mergeCell ref="A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2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62.140625" bestFit="1" customWidth="1"/>
    <col min="2" max="2" width="34.42578125" customWidth="1"/>
    <col min="13" max="13" width="10.42578125" bestFit="1" customWidth="1"/>
  </cols>
  <sheetData>
    <row r="1" spans="1:3" ht="15" customHeight="1" x14ac:dyDescent="0.25">
      <c r="A1" s="46" t="s">
        <v>203</v>
      </c>
      <c r="B1" s="46"/>
      <c r="C1" s="46"/>
    </row>
    <row r="2" spans="1:3" ht="15" customHeight="1" x14ac:dyDescent="0.25">
      <c r="A2" s="46"/>
      <c r="B2" s="46"/>
      <c r="C2" s="46"/>
    </row>
    <row r="4" spans="1:3" x14ac:dyDescent="0.25">
      <c r="A4" s="29" t="s">
        <v>89</v>
      </c>
      <c r="B4" s="47" t="s">
        <v>204</v>
      </c>
      <c r="C4" s="47"/>
    </row>
    <row r="5" spans="1:3" x14ac:dyDescent="0.25">
      <c r="A5" s="2" t="s">
        <v>205</v>
      </c>
      <c r="B5" s="45" t="str">
        <f>TRIM(SUBSTITUTE(SUBSTITUTE(SUBSTITUTE(SUBSTITUTE(SUBSTITUTE(SUBSTITUTE(SUBSTITUTE(SUBSTITUTE(SUBSTITUTE(SUBSTITUTE(SUBSTITUTE(SUBSTITUTE(A5,"*"," "),"$"," "),"^"," "),"%"," "),"&amp;", " "),"@", " "),"#"," "),"/"," "),"?", " "),"("," "),"("," "),")"," "))</f>
        <v>Rajesh Kumar</v>
      </c>
      <c r="C5" s="45"/>
    </row>
    <row r="6" spans="1:3" x14ac:dyDescent="0.25">
      <c r="A6" s="2" t="s">
        <v>206</v>
      </c>
      <c r="B6" s="45" t="str">
        <f t="shared" ref="B6:B16" si="0">TRIM(SUBSTITUTE(SUBSTITUTE(SUBSTITUTE(SUBSTITUTE(SUBSTITUTE(SUBSTITUTE(SUBSTITUTE(SUBSTITUTE(SUBSTITUTE(SUBSTITUTE(SUBSTITUTE(SUBSTITUTE(A6,"*"," "),"$"," "),"^"," "),"%"," "),"&amp;", " "),"@", " "),"#"," "),"/"," "),"?", " "),"("," "),"("," "),")"," "))</f>
        <v>Naveed Ahmed</v>
      </c>
      <c r="C6" s="45"/>
    </row>
    <row r="7" spans="1:3" x14ac:dyDescent="0.25">
      <c r="A7" s="2" t="s">
        <v>207</v>
      </c>
      <c r="B7" s="45" t="str">
        <f t="shared" si="0"/>
        <v>Krishna Dev</v>
      </c>
      <c r="C7" s="45"/>
    </row>
    <row r="8" spans="1:3" x14ac:dyDescent="0.25">
      <c r="A8" s="2" t="s">
        <v>208</v>
      </c>
      <c r="B8" s="45" t="str">
        <f t="shared" si="0"/>
        <v>Ranjita Mahadeven</v>
      </c>
      <c r="C8" s="45"/>
    </row>
    <row r="9" spans="1:3" x14ac:dyDescent="0.25">
      <c r="A9" s="2" t="s">
        <v>209</v>
      </c>
      <c r="B9" s="45" t="str">
        <f t="shared" si="0"/>
        <v>Ravinder Pawar</v>
      </c>
      <c r="C9" s="45"/>
    </row>
    <row r="10" spans="1:3" x14ac:dyDescent="0.25">
      <c r="A10" s="2" t="s">
        <v>210</v>
      </c>
      <c r="B10" s="45" t="str">
        <f t="shared" si="0"/>
        <v>Mohan Singh</v>
      </c>
      <c r="C10" s="45"/>
    </row>
    <row r="11" spans="1:3" x14ac:dyDescent="0.25">
      <c r="A11" s="2" t="s">
        <v>211</v>
      </c>
      <c r="B11" s="45" t="str">
        <f t="shared" si="0"/>
        <v>Chloe Young</v>
      </c>
      <c r="C11" s="45"/>
    </row>
    <row r="12" spans="1:3" x14ac:dyDescent="0.25">
      <c r="A12" s="2" t="s">
        <v>212</v>
      </c>
      <c r="B12" s="45" t="str">
        <f t="shared" si="0"/>
        <v>Kishore Lalit</v>
      </c>
      <c r="C12" s="45"/>
    </row>
    <row r="13" spans="1:3" x14ac:dyDescent="0.25">
      <c r="A13" s="2" t="s">
        <v>213</v>
      </c>
      <c r="B13" s="45" t="str">
        <f t="shared" si="0"/>
        <v>Jacquelyn Suarez</v>
      </c>
      <c r="C13" s="45"/>
    </row>
    <row r="14" spans="1:3" x14ac:dyDescent="0.25">
      <c r="A14" s="2" t="s">
        <v>214</v>
      </c>
      <c r="B14" s="45" t="str">
        <f t="shared" si="0"/>
        <v>Rajan Kishore</v>
      </c>
      <c r="C14" s="45"/>
    </row>
    <row r="15" spans="1:3" x14ac:dyDescent="0.25">
      <c r="A15" s="2" t="s">
        <v>215</v>
      </c>
      <c r="B15" s="45" t="str">
        <f t="shared" si="0"/>
        <v>Elizabeth Johnson</v>
      </c>
      <c r="C15" s="45"/>
    </row>
    <row r="16" spans="1:3" x14ac:dyDescent="0.25">
      <c r="A16" s="2" t="s">
        <v>216</v>
      </c>
      <c r="B16" s="45" t="str">
        <f t="shared" si="0"/>
        <v>Smith Jane</v>
      </c>
      <c r="C16" s="45"/>
    </row>
    <row r="21" spans="1:2" x14ac:dyDescent="0.25">
      <c r="A21" s="2" t="s">
        <v>217</v>
      </c>
      <c r="B21" t="str">
        <f>TRIM(SUBSTITUTE(SUBSTITUTE(SUBSTITUTE(SUBSTITUTE(SUBSTITUTE(SUBSTITUTE(SUBSTITUTE(SUBSTITUTE(SUBSTITUTE(SUBSTITUTE(A21,0," "),1," "),2," "),3," "),4," "),5," "),6," "),7," "),8," "),9," "))</f>
        <v>Ramesh Mohan</v>
      </c>
    </row>
    <row r="22" spans="1:2" x14ac:dyDescent="0.25">
      <c r="A22" s="2" t="s">
        <v>218</v>
      </c>
      <c r="B22" t="str">
        <f t="shared" ref="B22:B23" si="1">TRIM(SUBSTITUTE(SUBSTITUTE(SUBSTITUTE(SUBSTITUTE(SUBSTITUTE(SUBSTITUTE(SUBSTITUTE(SUBSTITUTE(SUBSTITUTE(SUBSTITUTE(A22,0," "),1," "),2," "),3," "),4," "),5," "),6," "),7," "),8," "),9," "))</f>
        <v>Ram Mohan Sharma</v>
      </c>
    </row>
  </sheetData>
  <mergeCells count="14">
    <mergeCell ref="B15:C15"/>
    <mergeCell ref="B16:C16"/>
    <mergeCell ref="B9:C9"/>
    <mergeCell ref="B10:C10"/>
    <mergeCell ref="B11:C11"/>
    <mergeCell ref="B12:C12"/>
    <mergeCell ref="B13:C13"/>
    <mergeCell ref="B14:C14"/>
    <mergeCell ref="B8:C8"/>
    <mergeCell ref="A1:C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0" zoomScale="115" zoomScaleNormal="115" workbookViewId="0">
      <selection activeCell="C12" sqref="C12"/>
    </sheetView>
  </sheetViews>
  <sheetFormatPr defaultRowHeight="15" x14ac:dyDescent="0.25"/>
  <cols>
    <col min="1" max="1" width="21.42578125" customWidth="1"/>
    <col min="2" max="2" width="23.42578125" bestFit="1" customWidth="1"/>
    <col min="3" max="6" width="21.42578125" customWidth="1"/>
  </cols>
  <sheetData>
    <row r="1" spans="1:6" ht="15" customHeight="1" x14ac:dyDescent="0.25">
      <c r="A1" s="33" t="s">
        <v>74</v>
      </c>
      <c r="B1" s="33"/>
      <c r="C1" s="33"/>
      <c r="D1" s="33"/>
      <c r="E1" s="33"/>
      <c r="F1" s="33"/>
    </row>
    <row r="2" spans="1:6" ht="15" customHeight="1" x14ac:dyDescent="0.25">
      <c r="A2" s="33"/>
      <c r="B2" s="33"/>
      <c r="C2" s="33"/>
      <c r="D2" s="33"/>
      <c r="E2" s="33"/>
      <c r="F2" s="33"/>
    </row>
    <row r="3" spans="1:6" x14ac:dyDescent="0.25">
      <c r="A3" s="33"/>
      <c r="B3" s="33"/>
      <c r="C3" s="33"/>
      <c r="D3" s="33"/>
      <c r="E3" s="33"/>
      <c r="F3" s="33"/>
    </row>
    <row r="4" spans="1:6" x14ac:dyDescent="0.25">
      <c r="A4" s="33"/>
      <c r="B4" s="33"/>
      <c r="C4" s="33"/>
      <c r="D4" s="33"/>
      <c r="E4" s="33"/>
      <c r="F4" s="33"/>
    </row>
    <row r="5" spans="1:6" x14ac:dyDescent="0.25">
      <c r="A5" s="33"/>
      <c r="B5" s="33"/>
      <c r="C5" s="33"/>
      <c r="D5" s="33"/>
      <c r="E5" s="33"/>
      <c r="F5" s="33"/>
    </row>
    <row r="7" spans="1:6" x14ac:dyDescent="0.25">
      <c r="A7" s="5" t="s">
        <v>75</v>
      </c>
      <c r="B7" s="6">
        <f ca="1">TODAY()</f>
        <v>45449</v>
      </c>
    </row>
    <row r="8" spans="1:6" x14ac:dyDescent="0.25">
      <c r="A8" s="5" t="s">
        <v>76</v>
      </c>
      <c r="B8" s="23">
        <f ca="1">NOW()</f>
        <v>45449.711809722219</v>
      </c>
    </row>
    <row r="10" spans="1:6" x14ac:dyDescent="0.25">
      <c r="A10" s="7" t="s">
        <v>1</v>
      </c>
      <c r="B10" s="7" t="s">
        <v>77</v>
      </c>
      <c r="C10" s="7" t="s">
        <v>78</v>
      </c>
    </row>
    <row r="11" spans="1:6" x14ac:dyDescent="0.25">
      <c r="A11" s="2" t="s">
        <v>27</v>
      </c>
      <c r="B11" s="3">
        <v>40230</v>
      </c>
      <c r="C11" s="4">
        <f ca="1">DATEDIF(B11,$B$7,"y")</f>
        <v>14</v>
      </c>
    </row>
    <row r="12" spans="1:6" x14ac:dyDescent="0.25">
      <c r="A12" s="2" t="s">
        <v>15</v>
      </c>
      <c r="B12" s="3">
        <v>40802</v>
      </c>
      <c r="C12" s="4">
        <f t="shared" ref="C12:C40" ca="1" si="0">DATEDIF(B12,$B$7,"y")</f>
        <v>12</v>
      </c>
    </row>
    <row r="13" spans="1:6" x14ac:dyDescent="0.25">
      <c r="A13" s="2" t="s">
        <v>23</v>
      </c>
      <c r="B13" s="3">
        <v>36715</v>
      </c>
      <c r="C13" s="4">
        <f t="shared" ca="1" si="0"/>
        <v>23</v>
      </c>
    </row>
    <row r="14" spans="1:6" x14ac:dyDescent="0.25">
      <c r="A14" s="2" t="s">
        <v>51</v>
      </c>
      <c r="B14" s="3">
        <v>37009</v>
      </c>
      <c r="C14" s="4">
        <f t="shared" ca="1" si="0"/>
        <v>23</v>
      </c>
    </row>
    <row r="15" spans="1:6" x14ac:dyDescent="0.25">
      <c r="A15" s="2" t="s">
        <v>65</v>
      </c>
      <c r="B15" s="3">
        <v>38067</v>
      </c>
      <c r="C15" s="4">
        <f t="shared" ca="1" si="0"/>
        <v>20</v>
      </c>
    </row>
    <row r="16" spans="1:6" x14ac:dyDescent="0.25">
      <c r="A16" s="2" t="s">
        <v>44</v>
      </c>
      <c r="B16" s="3">
        <v>33193</v>
      </c>
      <c r="C16" s="4">
        <f t="shared" ca="1" si="0"/>
        <v>33</v>
      </c>
    </row>
    <row r="17" spans="1:3" x14ac:dyDescent="0.25">
      <c r="A17" s="2" t="s">
        <v>36</v>
      </c>
      <c r="B17" s="3">
        <v>38364</v>
      </c>
      <c r="C17" s="4">
        <f t="shared" ca="1" si="0"/>
        <v>19</v>
      </c>
    </row>
    <row r="18" spans="1:3" x14ac:dyDescent="0.25">
      <c r="A18" s="2" t="s">
        <v>67</v>
      </c>
      <c r="B18" s="3">
        <v>39303</v>
      </c>
      <c r="C18" s="4">
        <f t="shared" ca="1" si="0"/>
        <v>16</v>
      </c>
    </row>
    <row r="19" spans="1:3" x14ac:dyDescent="0.25">
      <c r="A19" s="2" t="s">
        <v>47</v>
      </c>
      <c r="B19" s="3">
        <v>34718</v>
      </c>
      <c r="C19" s="4">
        <f t="shared" ca="1" si="0"/>
        <v>29</v>
      </c>
    </row>
    <row r="20" spans="1:3" x14ac:dyDescent="0.25">
      <c r="A20" s="2" t="s">
        <v>60</v>
      </c>
      <c r="B20" s="3">
        <v>37444</v>
      </c>
      <c r="C20" s="4">
        <f t="shared" ca="1" si="0"/>
        <v>21</v>
      </c>
    </row>
    <row r="21" spans="1:3" x14ac:dyDescent="0.25">
      <c r="A21" s="2" t="s">
        <v>17</v>
      </c>
      <c r="B21" s="3">
        <v>41971</v>
      </c>
      <c r="C21" s="4">
        <f t="shared" ca="1" si="0"/>
        <v>9</v>
      </c>
    </row>
    <row r="22" spans="1:3" x14ac:dyDescent="0.25">
      <c r="A22" s="2" t="s">
        <v>22</v>
      </c>
      <c r="B22" s="3">
        <v>37086</v>
      </c>
      <c r="C22" s="4">
        <f t="shared" ca="1" si="0"/>
        <v>22</v>
      </c>
    </row>
    <row r="23" spans="1:3" x14ac:dyDescent="0.25">
      <c r="A23" s="2" t="s">
        <v>61</v>
      </c>
      <c r="B23" s="3">
        <v>37268</v>
      </c>
      <c r="C23" s="4">
        <f t="shared" ca="1" si="0"/>
        <v>22</v>
      </c>
    </row>
    <row r="24" spans="1:3" x14ac:dyDescent="0.25">
      <c r="A24" s="2" t="s">
        <v>62</v>
      </c>
      <c r="B24" s="3">
        <v>39977</v>
      </c>
      <c r="C24" s="4">
        <f t="shared" ca="1" si="0"/>
        <v>14</v>
      </c>
    </row>
    <row r="25" spans="1:3" x14ac:dyDescent="0.25">
      <c r="A25" s="2" t="s">
        <v>69</v>
      </c>
      <c r="B25" s="3">
        <v>35644</v>
      </c>
      <c r="C25" s="4">
        <f t="shared" ca="1" si="0"/>
        <v>26</v>
      </c>
    </row>
    <row r="26" spans="1:3" x14ac:dyDescent="0.25">
      <c r="A26" s="2" t="s">
        <v>32</v>
      </c>
      <c r="B26" s="3">
        <v>35025</v>
      </c>
      <c r="C26" s="4">
        <f t="shared" ca="1" si="0"/>
        <v>28</v>
      </c>
    </row>
    <row r="27" spans="1:3" x14ac:dyDescent="0.25">
      <c r="A27" s="2" t="s">
        <v>73</v>
      </c>
      <c r="B27" s="3">
        <v>33160</v>
      </c>
      <c r="C27" s="4">
        <f t="shared" ca="1" si="0"/>
        <v>33</v>
      </c>
    </row>
    <row r="28" spans="1:3" x14ac:dyDescent="0.25">
      <c r="A28" s="2" t="s">
        <v>6</v>
      </c>
      <c r="B28" s="3">
        <v>39069</v>
      </c>
      <c r="C28" s="4">
        <f t="shared" ca="1" si="0"/>
        <v>17</v>
      </c>
    </row>
    <row r="29" spans="1:3" x14ac:dyDescent="0.25">
      <c r="A29" s="2" t="s">
        <v>41</v>
      </c>
      <c r="B29" s="3">
        <v>36263</v>
      </c>
      <c r="C29" s="4">
        <f t="shared" ca="1" si="0"/>
        <v>25</v>
      </c>
    </row>
    <row r="30" spans="1:3" x14ac:dyDescent="0.25">
      <c r="A30" s="2" t="s">
        <v>31</v>
      </c>
      <c r="B30" s="3">
        <v>39912</v>
      </c>
      <c r="C30" s="4">
        <f t="shared" ca="1" si="0"/>
        <v>15</v>
      </c>
    </row>
    <row r="31" spans="1:3" x14ac:dyDescent="0.25">
      <c r="A31" s="2" t="s">
        <v>52</v>
      </c>
      <c r="B31" s="3">
        <v>33851</v>
      </c>
      <c r="C31" s="4">
        <f t="shared" ca="1" si="0"/>
        <v>31</v>
      </c>
    </row>
    <row r="32" spans="1:3" x14ac:dyDescent="0.25">
      <c r="A32" s="2" t="s">
        <v>49</v>
      </c>
      <c r="B32" s="3">
        <v>38836</v>
      </c>
      <c r="C32" s="4">
        <f t="shared" ca="1" si="0"/>
        <v>18</v>
      </c>
    </row>
    <row r="33" spans="1:3" x14ac:dyDescent="0.25">
      <c r="A33" s="2" t="s">
        <v>43</v>
      </c>
      <c r="B33" s="3">
        <v>37349</v>
      </c>
      <c r="C33" s="4">
        <f t="shared" ca="1" si="0"/>
        <v>22</v>
      </c>
    </row>
    <row r="34" spans="1:3" x14ac:dyDescent="0.25">
      <c r="A34" s="2" t="s">
        <v>30</v>
      </c>
      <c r="B34" s="3">
        <v>40176</v>
      </c>
      <c r="C34" s="4">
        <f t="shared" ca="1" si="0"/>
        <v>14</v>
      </c>
    </row>
    <row r="35" spans="1:3" x14ac:dyDescent="0.25">
      <c r="A35" s="2" t="s">
        <v>28</v>
      </c>
      <c r="B35" s="3">
        <v>42147</v>
      </c>
      <c r="C35" s="4">
        <f t="shared" ca="1" si="0"/>
        <v>9</v>
      </c>
    </row>
    <row r="36" spans="1:3" x14ac:dyDescent="0.25">
      <c r="A36" s="2" t="s">
        <v>13</v>
      </c>
      <c r="B36" s="3">
        <v>38288</v>
      </c>
      <c r="C36" s="4">
        <f t="shared" ca="1" si="0"/>
        <v>19</v>
      </c>
    </row>
    <row r="37" spans="1:3" x14ac:dyDescent="0.25">
      <c r="A37" s="2" t="s">
        <v>66</v>
      </c>
      <c r="B37" s="3">
        <v>32931</v>
      </c>
      <c r="C37" s="4">
        <f t="shared" ca="1" si="0"/>
        <v>34</v>
      </c>
    </row>
    <row r="38" spans="1:3" x14ac:dyDescent="0.25">
      <c r="A38" s="2" t="s">
        <v>37</v>
      </c>
      <c r="B38" s="3">
        <v>41249</v>
      </c>
      <c r="C38" s="4">
        <f t="shared" ca="1" si="0"/>
        <v>11</v>
      </c>
    </row>
    <row r="39" spans="1:3" x14ac:dyDescent="0.25">
      <c r="A39" s="2" t="s">
        <v>68</v>
      </c>
      <c r="B39" s="3">
        <v>40180</v>
      </c>
      <c r="C39" s="4">
        <f t="shared" ca="1" si="0"/>
        <v>14</v>
      </c>
    </row>
    <row r="40" spans="1:3" x14ac:dyDescent="0.25">
      <c r="A40" s="2" t="s">
        <v>70</v>
      </c>
      <c r="B40" s="3">
        <v>39397</v>
      </c>
      <c r="C40" s="4">
        <f t="shared" ca="1" si="0"/>
        <v>16</v>
      </c>
    </row>
  </sheetData>
  <mergeCells count="1">
    <mergeCell ref="A1:F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topLeftCell="A17" zoomScale="130" zoomScaleNormal="130" workbookViewId="0">
      <selection activeCell="E7" sqref="E7"/>
    </sheetView>
  </sheetViews>
  <sheetFormatPr defaultRowHeight="15" x14ac:dyDescent="0.25"/>
  <cols>
    <col min="1" max="1" width="20.42578125" customWidth="1"/>
    <col min="2" max="2" width="17.5703125" customWidth="1"/>
    <col min="3" max="3" width="14.28515625" customWidth="1"/>
  </cols>
  <sheetData>
    <row r="1" spans="1:10" ht="27.75" customHeight="1" x14ac:dyDescent="0.25">
      <c r="A1" s="34" t="s">
        <v>79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7.75" customHeight="1" x14ac:dyDescent="0.25"/>
    <row r="3" spans="1:10" x14ac:dyDescent="0.25">
      <c r="A3" s="8" t="s">
        <v>80</v>
      </c>
      <c r="B3" s="6" t="str">
        <f>TEXT(E4,"mmmm")</f>
        <v>October</v>
      </c>
      <c r="E3" s="35" t="s">
        <v>81</v>
      </c>
      <c r="F3" s="35"/>
    </row>
    <row r="4" spans="1:10" x14ac:dyDescent="0.25">
      <c r="A4" s="8" t="s">
        <v>82</v>
      </c>
      <c r="B4" s="9">
        <f>YEAR(E4)</f>
        <v>2010</v>
      </c>
      <c r="E4" s="36">
        <v>40452</v>
      </c>
      <c r="F4" s="37"/>
    </row>
    <row r="5" spans="1:10" x14ac:dyDescent="0.25">
      <c r="A5" s="8" t="s">
        <v>83</v>
      </c>
      <c r="B5" s="6">
        <f>EOMONTH(E4,-1)+1</f>
        <v>40452</v>
      </c>
      <c r="C5" s="22"/>
      <c r="E5" s="38"/>
      <c r="F5" s="39"/>
    </row>
    <row r="6" spans="1:10" x14ac:dyDescent="0.25">
      <c r="A6" s="8" t="s">
        <v>84</v>
      </c>
      <c r="B6" s="6">
        <f>EOMONTH(E4,0)</f>
        <v>40482</v>
      </c>
    </row>
    <row r="8" spans="1:10" ht="15.75" x14ac:dyDescent="0.25">
      <c r="A8" s="10" t="s">
        <v>85</v>
      </c>
      <c r="B8" s="10" t="s">
        <v>86</v>
      </c>
    </row>
    <row r="9" spans="1:10" x14ac:dyDescent="0.25">
      <c r="A9" s="11">
        <v>1</v>
      </c>
      <c r="B9" s="12">
        <f>DATE($B$4,MONTH($E$4),A9)</f>
        <v>40452</v>
      </c>
      <c r="C9" s="22"/>
      <c r="D9" s="13"/>
    </row>
    <row r="10" spans="1:10" x14ac:dyDescent="0.25">
      <c r="A10" s="11">
        <v>2</v>
      </c>
      <c r="B10" s="12">
        <f t="shared" ref="B10:B39" si="0">DATE($B$4,MONTH($E$4),A10)</f>
        <v>40453</v>
      </c>
      <c r="C10" s="22"/>
      <c r="D10" s="13"/>
    </row>
    <row r="11" spans="1:10" x14ac:dyDescent="0.25">
      <c r="A11" s="11">
        <v>3</v>
      </c>
      <c r="B11" s="12">
        <f t="shared" si="0"/>
        <v>40454</v>
      </c>
      <c r="C11" s="22"/>
      <c r="D11" s="13"/>
    </row>
    <row r="12" spans="1:10" x14ac:dyDescent="0.25">
      <c r="A12" s="11">
        <v>4</v>
      </c>
      <c r="B12" s="12">
        <f t="shared" si="0"/>
        <v>40455</v>
      </c>
      <c r="C12" s="22"/>
      <c r="D12" s="13"/>
    </row>
    <row r="13" spans="1:10" x14ac:dyDescent="0.25">
      <c r="A13" s="11">
        <v>5</v>
      </c>
      <c r="B13" s="12">
        <f t="shared" si="0"/>
        <v>40456</v>
      </c>
      <c r="C13" s="22"/>
      <c r="D13" s="13"/>
    </row>
    <row r="14" spans="1:10" x14ac:dyDescent="0.25">
      <c r="A14" s="11">
        <v>6</v>
      </c>
      <c r="B14" s="12">
        <f t="shared" si="0"/>
        <v>40457</v>
      </c>
      <c r="C14" s="22"/>
      <c r="D14" s="13"/>
    </row>
    <row r="15" spans="1:10" x14ac:dyDescent="0.25">
      <c r="A15" s="11">
        <v>7</v>
      </c>
      <c r="B15" s="12">
        <f t="shared" si="0"/>
        <v>40458</v>
      </c>
      <c r="C15" s="22"/>
      <c r="D15" s="13"/>
    </row>
    <row r="16" spans="1:10" x14ac:dyDescent="0.25">
      <c r="A16" s="11">
        <v>8</v>
      </c>
      <c r="B16" s="12">
        <f t="shared" si="0"/>
        <v>40459</v>
      </c>
      <c r="C16" s="22"/>
      <c r="D16" s="13"/>
    </row>
    <row r="17" spans="1:4" x14ac:dyDescent="0.25">
      <c r="A17" s="11">
        <v>9</v>
      </c>
      <c r="B17" s="12">
        <f t="shared" si="0"/>
        <v>40460</v>
      </c>
      <c r="C17" s="22"/>
      <c r="D17" s="13"/>
    </row>
    <row r="18" spans="1:4" x14ac:dyDescent="0.25">
      <c r="A18" s="11">
        <v>10</v>
      </c>
      <c r="B18" s="12">
        <f t="shared" si="0"/>
        <v>40461</v>
      </c>
      <c r="C18" s="22"/>
      <c r="D18" s="13"/>
    </row>
    <row r="19" spans="1:4" x14ac:dyDescent="0.25">
      <c r="A19" s="11">
        <v>11</v>
      </c>
      <c r="B19" s="12">
        <f t="shared" si="0"/>
        <v>40462</v>
      </c>
      <c r="C19" s="22"/>
      <c r="D19" s="13"/>
    </row>
    <row r="20" spans="1:4" x14ac:dyDescent="0.25">
      <c r="A20" s="11">
        <v>12</v>
      </c>
      <c r="B20" s="12">
        <f t="shared" si="0"/>
        <v>40463</v>
      </c>
      <c r="C20" s="22"/>
      <c r="D20" s="13"/>
    </row>
    <row r="21" spans="1:4" x14ac:dyDescent="0.25">
      <c r="A21" s="11">
        <v>13</v>
      </c>
      <c r="B21" s="12">
        <f t="shared" si="0"/>
        <v>40464</v>
      </c>
      <c r="C21" s="22"/>
      <c r="D21" s="13"/>
    </row>
    <row r="22" spans="1:4" x14ac:dyDescent="0.25">
      <c r="A22" s="11">
        <v>14</v>
      </c>
      <c r="B22" s="12">
        <f t="shared" si="0"/>
        <v>40465</v>
      </c>
      <c r="C22" s="22"/>
      <c r="D22" s="13"/>
    </row>
    <row r="23" spans="1:4" x14ac:dyDescent="0.25">
      <c r="A23" s="11">
        <v>15</v>
      </c>
      <c r="B23" s="12">
        <f t="shared" si="0"/>
        <v>40466</v>
      </c>
      <c r="C23" s="22"/>
      <c r="D23" s="13"/>
    </row>
    <row r="24" spans="1:4" x14ac:dyDescent="0.25">
      <c r="A24" s="11">
        <v>16</v>
      </c>
      <c r="B24" s="12">
        <f t="shared" si="0"/>
        <v>40467</v>
      </c>
      <c r="C24" s="22"/>
      <c r="D24" s="13"/>
    </row>
    <row r="25" spans="1:4" x14ac:dyDescent="0.25">
      <c r="A25" s="11">
        <v>17</v>
      </c>
      <c r="B25" s="12">
        <f t="shared" si="0"/>
        <v>40468</v>
      </c>
      <c r="C25" s="22"/>
      <c r="D25" s="13"/>
    </row>
    <row r="26" spans="1:4" x14ac:dyDescent="0.25">
      <c r="A26" s="11">
        <v>18</v>
      </c>
      <c r="B26" s="12">
        <f t="shared" si="0"/>
        <v>40469</v>
      </c>
      <c r="C26" s="22"/>
      <c r="D26" s="13"/>
    </row>
    <row r="27" spans="1:4" x14ac:dyDescent="0.25">
      <c r="A27" s="11">
        <v>19</v>
      </c>
      <c r="B27" s="12">
        <f t="shared" si="0"/>
        <v>40470</v>
      </c>
      <c r="C27" s="22"/>
      <c r="D27" s="13"/>
    </row>
    <row r="28" spans="1:4" x14ac:dyDescent="0.25">
      <c r="A28" s="11">
        <v>20</v>
      </c>
      <c r="B28" s="12">
        <f t="shared" si="0"/>
        <v>40471</v>
      </c>
      <c r="C28" s="22"/>
      <c r="D28" s="13"/>
    </row>
    <row r="29" spans="1:4" x14ac:dyDescent="0.25">
      <c r="A29" s="11">
        <v>21</v>
      </c>
      <c r="B29" s="12">
        <f t="shared" si="0"/>
        <v>40472</v>
      </c>
      <c r="C29" s="22"/>
      <c r="D29" s="13"/>
    </row>
    <row r="30" spans="1:4" x14ac:dyDescent="0.25">
      <c r="A30" s="11">
        <v>22</v>
      </c>
      <c r="B30" s="12">
        <f t="shared" si="0"/>
        <v>40473</v>
      </c>
      <c r="C30" s="22"/>
      <c r="D30" s="13"/>
    </row>
    <row r="31" spans="1:4" x14ac:dyDescent="0.25">
      <c r="A31" s="11">
        <v>23</v>
      </c>
      <c r="B31" s="12">
        <f t="shared" si="0"/>
        <v>40474</v>
      </c>
      <c r="C31" s="22"/>
      <c r="D31" s="13"/>
    </row>
    <row r="32" spans="1:4" x14ac:dyDescent="0.25">
      <c r="A32" s="11">
        <v>24</v>
      </c>
      <c r="B32" s="12">
        <f t="shared" si="0"/>
        <v>40475</v>
      </c>
      <c r="C32" s="22"/>
      <c r="D32" s="13"/>
    </row>
    <row r="33" spans="1:4" x14ac:dyDescent="0.25">
      <c r="A33" s="11">
        <v>25</v>
      </c>
      <c r="B33" s="12">
        <f t="shared" si="0"/>
        <v>40476</v>
      </c>
      <c r="C33" s="22"/>
      <c r="D33" s="13"/>
    </row>
    <row r="34" spans="1:4" x14ac:dyDescent="0.25">
      <c r="A34" s="11">
        <v>26</v>
      </c>
      <c r="B34" s="12">
        <f t="shared" si="0"/>
        <v>40477</v>
      </c>
      <c r="C34" s="22"/>
      <c r="D34" s="13"/>
    </row>
    <row r="35" spans="1:4" x14ac:dyDescent="0.25">
      <c r="A35" s="11">
        <v>27</v>
      </c>
      <c r="B35" s="12">
        <f t="shared" si="0"/>
        <v>40478</v>
      </c>
      <c r="C35" s="22"/>
      <c r="D35" s="13"/>
    </row>
    <row r="36" spans="1:4" x14ac:dyDescent="0.25">
      <c r="A36" s="11">
        <v>28</v>
      </c>
      <c r="B36" s="12">
        <f t="shared" si="0"/>
        <v>40479</v>
      </c>
      <c r="C36" s="22"/>
      <c r="D36" s="13"/>
    </row>
    <row r="37" spans="1:4" x14ac:dyDescent="0.25">
      <c r="A37" s="11">
        <v>29</v>
      </c>
      <c r="B37" s="12">
        <f t="shared" si="0"/>
        <v>40480</v>
      </c>
      <c r="C37" s="22"/>
      <c r="D37" s="13"/>
    </row>
    <row r="38" spans="1:4" x14ac:dyDescent="0.25">
      <c r="A38" s="11">
        <v>30</v>
      </c>
      <c r="B38" s="12">
        <f t="shared" si="0"/>
        <v>40481</v>
      </c>
      <c r="C38" s="22"/>
      <c r="D38" s="13"/>
    </row>
    <row r="39" spans="1:4" x14ac:dyDescent="0.25">
      <c r="A39" s="11">
        <v>31</v>
      </c>
      <c r="B39" s="12">
        <f t="shared" si="0"/>
        <v>40482</v>
      </c>
      <c r="C39" s="22"/>
      <c r="D39" s="13"/>
    </row>
  </sheetData>
  <mergeCells count="3">
    <mergeCell ref="A1:J1"/>
    <mergeCell ref="E3:F3"/>
    <mergeCell ref="E4:F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zoomScale="85" zoomScaleNormal="85" workbookViewId="0">
      <selection activeCell="G5" sqref="G5:J28"/>
    </sheetView>
  </sheetViews>
  <sheetFormatPr defaultRowHeight="15" x14ac:dyDescent="0.25"/>
  <cols>
    <col min="1" max="6" width="14.140625" customWidth="1"/>
    <col min="7" max="7" width="14.85546875" bestFit="1" customWidth="1"/>
    <col min="8" max="14" width="14.140625" customWidth="1"/>
  </cols>
  <sheetData>
    <row r="1" spans="1:15" x14ac:dyDescent="0.25">
      <c r="A1" s="40" t="s">
        <v>87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4" spans="1:15" s="15" customFormat="1" x14ac:dyDescent="0.25">
      <c r="A4" s="14" t="s">
        <v>88</v>
      </c>
      <c r="B4" s="14" t="s">
        <v>89</v>
      </c>
      <c r="C4" s="14" t="s">
        <v>90</v>
      </c>
      <c r="D4" s="14" t="s">
        <v>91</v>
      </c>
      <c r="E4" s="14" t="s">
        <v>92</v>
      </c>
      <c r="F4" s="14" t="s">
        <v>81</v>
      </c>
      <c r="G4" s="14" t="s">
        <v>93</v>
      </c>
      <c r="H4" s="14" t="s">
        <v>94</v>
      </c>
      <c r="I4" s="14" t="s">
        <v>95</v>
      </c>
      <c r="J4" s="14" t="s">
        <v>82</v>
      </c>
      <c r="K4" s="14" t="s">
        <v>96</v>
      </c>
      <c r="L4" s="14" t="s">
        <v>97</v>
      </c>
      <c r="M4" s="14" t="s">
        <v>98</v>
      </c>
      <c r="N4" s="14" t="s">
        <v>99</v>
      </c>
    </row>
    <row r="5" spans="1:15" x14ac:dyDescent="0.25">
      <c r="A5" s="2" t="s">
        <v>100</v>
      </c>
      <c r="B5" s="2" t="s">
        <v>10</v>
      </c>
      <c r="C5" s="2" t="s">
        <v>101</v>
      </c>
      <c r="D5" s="16">
        <v>39587</v>
      </c>
      <c r="E5" s="2" t="s">
        <v>102</v>
      </c>
      <c r="F5" s="31">
        <f>D5</f>
        <v>39587</v>
      </c>
      <c r="G5" s="26">
        <f>MONTH(D5)</f>
        <v>5</v>
      </c>
      <c r="H5" s="26" t="str">
        <f>TEXT(F5,"dddd")</f>
        <v>Monday</v>
      </c>
      <c r="I5" s="26" t="str">
        <f>TEXT(F5,"mmm")</f>
        <v>May</v>
      </c>
      <c r="J5" s="26">
        <f>YEAR(F5)</f>
        <v>2008</v>
      </c>
      <c r="K5" s="2" t="s">
        <v>103</v>
      </c>
      <c r="L5" s="17">
        <v>11047</v>
      </c>
      <c r="M5" s="17">
        <v>16272</v>
      </c>
      <c r="N5" s="17">
        <v>195264</v>
      </c>
    </row>
    <row r="6" spans="1:15" x14ac:dyDescent="0.25">
      <c r="A6" s="2" t="s">
        <v>104</v>
      </c>
      <c r="B6" s="2" t="s">
        <v>24</v>
      </c>
      <c r="C6" s="2" t="s">
        <v>105</v>
      </c>
      <c r="D6" s="16">
        <v>39588</v>
      </c>
      <c r="E6" s="2" t="s">
        <v>102</v>
      </c>
      <c r="F6" s="31">
        <f t="shared" ref="F6:F28" si="0">D6</f>
        <v>39588</v>
      </c>
      <c r="G6" s="26">
        <f t="shared" ref="G6:G28" si="1">MONTH(D6)</f>
        <v>5</v>
      </c>
      <c r="H6" s="26" t="str">
        <f t="shared" ref="H6:H28" si="2">TEXT(F6,"dddd")</f>
        <v>Tuesday</v>
      </c>
      <c r="I6" s="26" t="str">
        <f t="shared" ref="I6:I28" si="3">TEXT(F6,"mmm")</f>
        <v>May</v>
      </c>
      <c r="J6" s="26">
        <f t="shared" ref="J6:J28" si="4">YEAR(F6)</f>
        <v>2008</v>
      </c>
      <c r="K6" s="2" t="s">
        <v>106</v>
      </c>
      <c r="L6" s="17">
        <v>37552</v>
      </c>
      <c r="M6" s="17">
        <v>43362</v>
      </c>
      <c r="N6" s="17">
        <v>520344</v>
      </c>
    </row>
    <row r="7" spans="1:15" x14ac:dyDescent="0.25">
      <c r="A7" s="2" t="s">
        <v>107</v>
      </c>
      <c r="B7" s="2" t="s">
        <v>46</v>
      </c>
      <c r="C7" s="2" t="s">
        <v>108</v>
      </c>
      <c r="D7" s="16">
        <v>39589</v>
      </c>
      <c r="E7" s="2" t="s">
        <v>109</v>
      </c>
      <c r="F7" s="31">
        <f t="shared" si="0"/>
        <v>39589</v>
      </c>
      <c r="G7" s="26">
        <f t="shared" si="1"/>
        <v>5</v>
      </c>
      <c r="H7" s="26" t="str">
        <f t="shared" si="2"/>
        <v>Wednesday</v>
      </c>
      <c r="I7" s="26" t="str">
        <f t="shared" si="3"/>
        <v>May</v>
      </c>
      <c r="J7" s="26">
        <f t="shared" si="4"/>
        <v>2008</v>
      </c>
      <c r="K7" s="2" t="s">
        <v>110</v>
      </c>
      <c r="L7" s="17">
        <v>26664</v>
      </c>
      <c r="M7" s="17">
        <v>32126</v>
      </c>
      <c r="N7" s="17">
        <v>385512</v>
      </c>
    </row>
    <row r="8" spans="1:15" x14ac:dyDescent="0.25">
      <c r="A8" s="2" t="s">
        <v>111</v>
      </c>
      <c r="B8" s="2" t="s">
        <v>71</v>
      </c>
      <c r="C8" s="2" t="s">
        <v>112</v>
      </c>
      <c r="D8" s="16">
        <v>39590</v>
      </c>
      <c r="E8" s="2" t="s">
        <v>102</v>
      </c>
      <c r="F8" s="31">
        <f t="shared" si="0"/>
        <v>39590</v>
      </c>
      <c r="G8" s="26">
        <f t="shared" si="1"/>
        <v>5</v>
      </c>
      <c r="H8" s="26" t="str">
        <f t="shared" si="2"/>
        <v>Thursday</v>
      </c>
      <c r="I8" s="26" t="str">
        <f t="shared" si="3"/>
        <v>May</v>
      </c>
      <c r="J8" s="26">
        <f t="shared" si="4"/>
        <v>2008</v>
      </c>
      <c r="K8" s="2" t="s">
        <v>103</v>
      </c>
      <c r="L8" s="17">
        <v>15086</v>
      </c>
      <c r="M8" s="17">
        <v>21013</v>
      </c>
      <c r="N8" s="17">
        <v>252156</v>
      </c>
    </row>
    <row r="9" spans="1:15" x14ac:dyDescent="0.25">
      <c r="A9" s="2" t="s">
        <v>113</v>
      </c>
      <c r="B9" s="2" t="s">
        <v>11</v>
      </c>
      <c r="C9" s="2" t="s">
        <v>114</v>
      </c>
      <c r="D9" s="16">
        <v>39591</v>
      </c>
      <c r="E9" s="2" t="s">
        <v>115</v>
      </c>
      <c r="F9" s="31">
        <f t="shared" si="0"/>
        <v>39591</v>
      </c>
      <c r="G9" s="26">
        <f t="shared" si="1"/>
        <v>5</v>
      </c>
      <c r="H9" s="26" t="str">
        <f t="shared" si="2"/>
        <v>Friday</v>
      </c>
      <c r="I9" s="26" t="str">
        <f t="shared" si="3"/>
        <v>May</v>
      </c>
      <c r="J9" s="26">
        <f t="shared" si="4"/>
        <v>2008</v>
      </c>
      <c r="K9" s="2" t="s">
        <v>106</v>
      </c>
      <c r="L9" s="17">
        <v>35054</v>
      </c>
      <c r="M9" s="17">
        <v>40249</v>
      </c>
      <c r="N9" s="17">
        <v>482988</v>
      </c>
    </row>
    <row r="10" spans="1:15" x14ac:dyDescent="0.25">
      <c r="A10" s="2" t="s">
        <v>116</v>
      </c>
      <c r="B10" s="2" t="s">
        <v>29</v>
      </c>
      <c r="C10" s="2" t="s">
        <v>101</v>
      </c>
      <c r="D10" s="16">
        <v>39592</v>
      </c>
      <c r="E10" s="2" t="s">
        <v>102</v>
      </c>
      <c r="F10" s="31">
        <f t="shared" si="0"/>
        <v>39592</v>
      </c>
      <c r="G10" s="26">
        <f t="shared" si="1"/>
        <v>5</v>
      </c>
      <c r="H10" s="26" t="str">
        <f t="shared" si="2"/>
        <v>Saturday</v>
      </c>
      <c r="I10" s="26" t="str">
        <f t="shared" si="3"/>
        <v>May</v>
      </c>
      <c r="J10" s="26">
        <f t="shared" si="4"/>
        <v>2008</v>
      </c>
      <c r="K10" s="2" t="s">
        <v>110</v>
      </c>
      <c r="L10" s="17">
        <v>24567</v>
      </c>
      <c r="M10" s="17">
        <v>30508</v>
      </c>
      <c r="N10" s="17">
        <v>366096</v>
      </c>
    </row>
    <row r="11" spans="1:15" x14ac:dyDescent="0.25">
      <c r="A11" s="2" t="s">
        <v>117</v>
      </c>
      <c r="B11" s="2" t="s">
        <v>42</v>
      </c>
      <c r="C11" s="2" t="s">
        <v>105</v>
      </c>
      <c r="D11" s="16">
        <v>39593</v>
      </c>
      <c r="E11" s="2" t="s">
        <v>102</v>
      </c>
      <c r="F11" s="31">
        <f t="shared" si="0"/>
        <v>39593</v>
      </c>
      <c r="G11" s="26">
        <f t="shared" si="1"/>
        <v>5</v>
      </c>
      <c r="H11" s="26" t="str">
        <f t="shared" si="2"/>
        <v>Sunday</v>
      </c>
      <c r="I11" s="26" t="str">
        <f t="shared" si="3"/>
        <v>May</v>
      </c>
      <c r="J11" s="26">
        <f t="shared" si="4"/>
        <v>2008</v>
      </c>
      <c r="K11" s="2" t="s">
        <v>103</v>
      </c>
      <c r="L11" s="17">
        <v>23646</v>
      </c>
      <c r="M11" s="17">
        <v>29015</v>
      </c>
      <c r="N11" s="17">
        <v>348180</v>
      </c>
    </row>
    <row r="12" spans="1:15" x14ac:dyDescent="0.25">
      <c r="A12" s="2" t="s">
        <v>118</v>
      </c>
      <c r="B12" s="2" t="s">
        <v>50</v>
      </c>
      <c r="C12" s="2" t="s">
        <v>108</v>
      </c>
      <c r="D12" s="16">
        <v>39594</v>
      </c>
      <c r="E12" s="2" t="s">
        <v>109</v>
      </c>
      <c r="F12" s="31">
        <f t="shared" si="0"/>
        <v>39594</v>
      </c>
      <c r="G12" s="26">
        <f t="shared" si="1"/>
        <v>5</v>
      </c>
      <c r="H12" s="26" t="str">
        <f t="shared" si="2"/>
        <v>Monday</v>
      </c>
      <c r="I12" s="26" t="str">
        <f t="shared" si="3"/>
        <v>May</v>
      </c>
      <c r="J12" s="26">
        <f t="shared" si="4"/>
        <v>2008</v>
      </c>
      <c r="K12" s="2" t="s">
        <v>106</v>
      </c>
      <c r="L12" s="17">
        <v>15722</v>
      </c>
      <c r="M12" s="17">
        <v>21051</v>
      </c>
      <c r="N12" s="17">
        <v>252612</v>
      </c>
    </row>
    <row r="13" spans="1:15" x14ac:dyDescent="0.25">
      <c r="A13" s="2" t="s">
        <v>119</v>
      </c>
      <c r="B13" s="2" t="s">
        <v>72</v>
      </c>
      <c r="C13" s="2" t="s">
        <v>112</v>
      </c>
      <c r="D13" s="16">
        <v>39595</v>
      </c>
      <c r="E13" s="2" t="s">
        <v>109</v>
      </c>
      <c r="F13" s="31">
        <f t="shared" si="0"/>
        <v>39595</v>
      </c>
      <c r="G13" s="26">
        <f t="shared" si="1"/>
        <v>5</v>
      </c>
      <c r="H13" s="26" t="str">
        <f t="shared" si="2"/>
        <v>Tuesday</v>
      </c>
      <c r="I13" s="26" t="str">
        <f t="shared" si="3"/>
        <v>May</v>
      </c>
      <c r="J13" s="26">
        <f t="shared" si="4"/>
        <v>2008</v>
      </c>
      <c r="K13" s="2" t="s">
        <v>110</v>
      </c>
      <c r="L13" s="17">
        <v>12077</v>
      </c>
      <c r="M13" s="17">
        <v>17761</v>
      </c>
      <c r="N13" s="17">
        <v>213132</v>
      </c>
    </row>
    <row r="14" spans="1:15" x14ac:dyDescent="0.25">
      <c r="A14" s="2" t="s">
        <v>120</v>
      </c>
      <c r="B14" s="2" t="s">
        <v>59</v>
      </c>
      <c r="C14" s="2" t="s">
        <v>114</v>
      </c>
      <c r="D14" s="16">
        <v>39596</v>
      </c>
      <c r="E14" s="2" t="s">
        <v>109</v>
      </c>
      <c r="F14" s="31">
        <f t="shared" si="0"/>
        <v>39596</v>
      </c>
      <c r="G14" s="26">
        <f t="shared" si="1"/>
        <v>5</v>
      </c>
      <c r="H14" s="26" t="str">
        <f t="shared" si="2"/>
        <v>Wednesday</v>
      </c>
      <c r="I14" s="26" t="str">
        <f t="shared" si="3"/>
        <v>May</v>
      </c>
      <c r="J14" s="26">
        <f t="shared" si="4"/>
        <v>2008</v>
      </c>
      <c r="K14" s="2" t="s">
        <v>103</v>
      </c>
      <c r="L14" s="17">
        <v>47379</v>
      </c>
      <c r="M14" s="17">
        <v>52558</v>
      </c>
      <c r="N14" s="17">
        <v>630696</v>
      </c>
    </row>
    <row r="15" spans="1:15" x14ac:dyDescent="0.25">
      <c r="A15" s="2" t="s">
        <v>121</v>
      </c>
      <c r="B15" s="2" t="s">
        <v>5</v>
      </c>
      <c r="C15" s="2" t="s">
        <v>101</v>
      </c>
      <c r="D15" s="16">
        <v>41514</v>
      </c>
      <c r="E15" s="2" t="s">
        <v>102</v>
      </c>
      <c r="F15" s="31">
        <f t="shared" si="0"/>
        <v>41514</v>
      </c>
      <c r="G15" s="26">
        <f t="shared" si="1"/>
        <v>8</v>
      </c>
      <c r="H15" s="26" t="str">
        <f t="shared" si="2"/>
        <v>Wednesday</v>
      </c>
      <c r="I15" s="26" t="str">
        <f t="shared" si="3"/>
        <v>Aug</v>
      </c>
      <c r="J15" s="26">
        <f t="shared" si="4"/>
        <v>2013</v>
      </c>
      <c r="K15" s="2" t="s">
        <v>106</v>
      </c>
      <c r="L15" s="17">
        <v>13063</v>
      </c>
      <c r="M15" s="17">
        <v>18109</v>
      </c>
      <c r="N15" s="17">
        <v>217308</v>
      </c>
    </row>
    <row r="16" spans="1:15" x14ac:dyDescent="0.25">
      <c r="A16" s="2" t="s">
        <v>122</v>
      </c>
      <c r="B16" s="2" t="s">
        <v>56</v>
      </c>
      <c r="C16" s="2" t="s">
        <v>105</v>
      </c>
      <c r="D16" s="16">
        <v>38454</v>
      </c>
      <c r="E16" s="2" t="s">
        <v>109</v>
      </c>
      <c r="F16" s="31">
        <f t="shared" si="0"/>
        <v>38454</v>
      </c>
      <c r="G16" s="26">
        <f t="shared" si="1"/>
        <v>4</v>
      </c>
      <c r="H16" s="26" t="str">
        <f t="shared" si="2"/>
        <v>Tuesday</v>
      </c>
      <c r="I16" s="26" t="str">
        <f t="shared" si="3"/>
        <v>Apr</v>
      </c>
      <c r="J16" s="26">
        <f t="shared" si="4"/>
        <v>2005</v>
      </c>
      <c r="K16" s="2" t="s">
        <v>110</v>
      </c>
      <c r="L16" s="17">
        <v>19095</v>
      </c>
      <c r="M16" s="17">
        <v>24461</v>
      </c>
      <c r="N16" s="17">
        <v>293532</v>
      </c>
    </row>
    <row r="17" spans="1:14" x14ac:dyDescent="0.25">
      <c r="A17" s="2" t="s">
        <v>123</v>
      </c>
      <c r="B17" s="2" t="s">
        <v>26</v>
      </c>
      <c r="C17" s="2" t="s">
        <v>108</v>
      </c>
      <c r="D17" s="16">
        <v>37303</v>
      </c>
      <c r="E17" s="2" t="s">
        <v>115</v>
      </c>
      <c r="F17" s="31">
        <f t="shared" si="0"/>
        <v>37303</v>
      </c>
      <c r="G17" s="26">
        <f t="shared" si="1"/>
        <v>2</v>
      </c>
      <c r="H17" s="26" t="str">
        <f t="shared" si="2"/>
        <v>Saturday</v>
      </c>
      <c r="I17" s="26" t="str">
        <f t="shared" si="3"/>
        <v>Feb</v>
      </c>
      <c r="J17" s="26">
        <f t="shared" si="4"/>
        <v>2002</v>
      </c>
      <c r="K17" s="2" t="s">
        <v>103</v>
      </c>
      <c r="L17" s="17">
        <v>25222</v>
      </c>
      <c r="M17" s="17">
        <v>30795</v>
      </c>
      <c r="N17" s="17">
        <v>369540</v>
      </c>
    </row>
    <row r="18" spans="1:14" x14ac:dyDescent="0.25">
      <c r="A18" s="2" t="s">
        <v>124</v>
      </c>
      <c r="B18" s="2" t="s">
        <v>20</v>
      </c>
      <c r="C18" s="2" t="s">
        <v>112</v>
      </c>
      <c r="D18" s="16">
        <v>37873</v>
      </c>
      <c r="E18" s="2" t="s">
        <v>109</v>
      </c>
      <c r="F18" s="31">
        <f t="shared" si="0"/>
        <v>37873</v>
      </c>
      <c r="G18" s="26">
        <f t="shared" si="1"/>
        <v>9</v>
      </c>
      <c r="H18" s="26" t="str">
        <f t="shared" si="2"/>
        <v>Tuesday</v>
      </c>
      <c r="I18" s="26" t="str">
        <f t="shared" si="3"/>
        <v>Sep</v>
      </c>
      <c r="J18" s="26">
        <f t="shared" si="4"/>
        <v>2003</v>
      </c>
      <c r="K18" s="2" t="s">
        <v>106</v>
      </c>
      <c r="L18" s="17">
        <v>12678</v>
      </c>
      <c r="M18" s="17">
        <v>18287</v>
      </c>
      <c r="N18" s="17">
        <v>219444</v>
      </c>
    </row>
    <row r="19" spans="1:14" x14ac:dyDescent="0.25">
      <c r="A19" s="2" t="s">
        <v>125</v>
      </c>
      <c r="B19" s="2" t="s">
        <v>8</v>
      </c>
      <c r="C19" s="2" t="s">
        <v>114</v>
      </c>
      <c r="D19" s="16">
        <v>40131</v>
      </c>
      <c r="E19" s="2" t="s">
        <v>115</v>
      </c>
      <c r="F19" s="31">
        <f t="shared" si="0"/>
        <v>40131</v>
      </c>
      <c r="G19" s="26">
        <f t="shared" si="1"/>
        <v>11</v>
      </c>
      <c r="H19" s="26" t="str">
        <f t="shared" si="2"/>
        <v>Saturday</v>
      </c>
      <c r="I19" s="26" t="str">
        <f t="shared" si="3"/>
        <v>Nov</v>
      </c>
      <c r="J19" s="26">
        <f t="shared" si="4"/>
        <v>2009</v>
      </c>
      <c r="K19" s="2" t="s">
        <v>110</v>
      </c>
      <c r="L19" s="17">
        <v>46903</v>
      </c>
      <c r="M19" s="17">
        <v>51656</v>
      </c>
      <c r="N19" s="17">
        <v>619872</v>
      </c>
    </row>
    <row r="20" spans="1:14" x14ac:dyDescent="0.25">
      <c r="A20" s="2" t="s">
        <v>126</v>
      </c>
      <c r="B20" s="2" t="s">
        <v>58</v>
      </c>
      <c r="C20" s="2" t="s">
        <v>101</v>
      </c>
      <c r="D20" s="16">
        <v>36963</v>
      </c>
      <c r="E20" s="2" t="s">
        <v>115</v>
      </c>
      <c r="F20" s="31">
        <f t="shared" si="0"/>
        <v>36963</v>
      </c>
      <c r="G20" s="26">
        <f t="shared" si="1"/>
        <v>3</v>
      </c>
      <c r="H20" s="26" t="str">
        <f t="shared" si="2"/>
        <v>Tuesday</v>
      </c>
      <c r="I20" s="26" t="str">
        <f t="shared" si="3"/>
        <v>Mar</v>
      </c>
      <c r="J20" s="26">
        <f t="shared" si="4"/>
        <v>2001</v>
      </c>
      <c r="K20" s="2" t="s">
        <v>103</v>
      </c>
      <c r="L20" s="17">
        <v>16097</v>
      </c>
      <c r="M20" s="17">
        <v>21770</v>
      </c>
      <c r="N20" s="17">
        <v>261240</v>
      </c>
    </row>
    <row r="21" spans="1:14" x14ac:dyDescent="0.25">
      <c r="A21" s="2" t="s">
        <v>127</v>
      </c>
      <c r="B21" s="2" t="s">
        <v>7</v>
      </c>
      <c r="C21" s="2" t="s">
        <v>105</v>
      </c>
      <c r="D21" s="16">
        <v>40764</v>
      </c>
      <c r="E21" s="2" t="s">
        <v>102</v>
      </c>
      <c r="F21" s="31">
        <f t="shared" si="0"/>
        <v>40764</v>
      </c>
      <c r="G21" s="26">
        <f t="shared" si="1"/>
        <v>8</v>
      </c>
      <c r="H21" s="26" t="str">
        <f t="shared" si="2"/>
        <v>Tuesday</v>
      </c>
      <c r="I21" s="26" t="str">
        <f t="shared" si="3"/>
        <v>Aug</v>
      </c>
      <c r="J21" s="26">
        <f t="shared" si="4"/>
        <v>2011</v>
      </c>
      <c r="K21" s="2" t="s">
        <v>106</v>
      </c>
      <c r="L21" s="17">
        <v>28368</v>
      </c>
      <c r="M21" s="17">
        <v>33720</v>
      </c>
      <c r="N21" s="17">
        <v>404640</v>
      </c>
    </row>
    <row r="22" spans="1:14" x14ac:dyDescent="0.25">
      <c r="A22" s="2" t="s">
        <v>128</v>
      </c>
      <c r="B22" s="2" t="s">
        <v>45</v>
      </c>
      <c r="C22" s="2" t="s">
        <v>108</v>
      </c>
      <c r="D22" s="16">
        <v>38849</v>
      </c>
      <c r="E22" s="2" t="s">
        <v>102</v>
      </c>
      <c r="F22" s="31">
        <f t="shared" si="0"/>
        <v>38849</v>
      </c>
      <c r="G22" s="26">
        <f t="shared" si="1"/>
        <v>5</v>
      </c>
      <c r="H22" s="26" t="str">
        <f t="shared" si="2"/>
        <v>Friday</v>
      </c>
      <c r="I22" s="26" t="str">
        <f t="shared" si="3"/>
        <v>May</v>
      </c>
      <c r="J22" s="26">
        <f t="shared" si="4"/>
        <v>2006</v>
      </c>
      <c r="K22" s="2" t="s">
        <v>110</v>
      </c>
      <c r="L22" s="17">
        <v>29029</v>
      </c>
      <c r="M22" s="17">
        <v>33482</v>
      </c>
      <c r="N22" s="17">
        <v>401784</v>
      </c>
    </row>
    <row r="23" spans="1:14" x14ac:dyDescent="0.25">
      <c r="A23" s="2" t="s">
        <v>129</v>
      </c>
      <c r="B23" s="2" t="s">
        <v>21</v>
      </c>
      <c r="C23" s="2" t="s">
        <v>112</v>
      </c>
      <c r="D23" s="16">
        <v>41348</v>
      </c>
      <c r="E23" s="2" t="s">
        <v>102</v>
      </c>
      <c r="F23" s="31">
        <f t="shared" si="0"/>
        <v>41348</v>
      </c>
      <c r="G23" s="26">
        <f t="shared" si="1"/>
        <v>3</v>
      </c>
      <c r="H23" s="26" t="str">
        <f t="shared" si="2"/>
        <v>Friday</v>
      </c>
      <c r="I23" s="26" t="str">
        <f t="shared" si="3"/>
        <v>Mar</v>
      </c>
      <c r="J23" s="26">
        <f t="shared" si="4"/>
        <v>2013</v>
      </c>
      <c r="K23" s="2" t="s">
        <v>103</v>
      </c>
      <c r="L23" s="17">
        <v>11163</v>
      </c>
      <c r="M23" s="17">
        <v>16185</v>
      </c>
      <c r="N23" s="17">
        <v>194220</v>
      </c>
    </row>
    <row r="24" spans="1:14" x14ac:dyDescent="0.25">
      <c r="A24" s="2" t="s">
        <v>130</v>
      </c>
      <c r="B24" s="2" t="s">
        <v>35</v>
      </c>
      <c r="C24" s="2" t="s">
        <v>114</v>
      </c>
      <c r="D24" s="16">
        <v>40964</v>
      </c>
      <c r="E24" s="2" t="s">
        <v>109</v>
      </c>
      <c r="F24" s="31">
        <f t="shared" si="0"/>
        <v>40964</v>
      </c>
      <c r="G24" s="26">
        <f t="shared" si="1"/>
        <v>2</v>
      </c>
      <c r="H24" s="26" t="str">
        <f t="shared" si="2"/>
        <v>Saturday</v>
      </c>
      <c r="I24" s="26" t="str">
        <f t="shared" si="3"/>
        <v>Feb</v>
      </c>
      <c r="J24" s="26">
        <f t="shared" si="4"/>
        <v>2012</v>
      </c>
      <c r="K24" s="2" t="s">
        <v>106</v>
      </c>
      <c r="L24" s="17">
        <v>24420</v>
      </c>
      <c r="M24" s="17">
        <v>28994</v>
      </c>
      <c r="N24" s="17">
        <v>347928</v>
      </c>
    </row>
    <row r="25" spans="1:14" x14ac:dyDescent="0.25">
      <c r="A25" s="2" t="s">
        <v>131</v>
      </c>
      <c r="B25" s="2" t="s">
        <v>40</v>
      </c>
      <c r="C25" s="2" t="s">
        <v>105</v>
      </c>
      <c r="D25" s="16">
        <v>40304</v>
      </c>
      <c r="E25" s="2" t="s">
        <v>115</v>
      </c>
      <c r="F25" s="31">
        <f t="shared" si="0"/>
        <v>40304</v>
      </c>
      <c r="G25" s="26">
        <f t="shared" si="1"/>
        <v>5</v>
      </c>
      <c r="H25" s="26" t="str">
        <f t="shared" si="2"/>
        <v>Thursday</v>
      </c>
      <c r="I25" s="26" t="str">
        <f t="shared" si="3"/>
        <v>May</v>
      </c>
      <c r="J25" s="26">
        <f t="shared" si="4"/>
        <v>2010</v>
      </c>
      <c r="K25" s="2" t="s">
        <v>110</v>
      </c>
      <c r="L25" s="17">
        <v>17346</v>
      </c>
      <c r="M25" s="17">
        <v>22594</v>
      </c>
      <c r="N25" s="17">
        <v>271128</v>
      </c>
    </row>
    <row r="26" spans="1:14" x14ac:dyDescent="0.25">
      <c r="A26" s="2" t="s">
        <v>132</v>
      </c>
      <c r="B26" s="2" t="s">
        <v>53</v>
      </c>
      <c r="C26" s="2" t="s">
        <v>108</v>
      </c>
      <c r="D26" s="16">
        <v>38981</v>
      </c>
      <c r="E26" s="2" t="s">
        <v>109</v>
      </c>
      <c r="F26" s="31">
        <f t="shared" si="0"/>
        <v>38981</v>
      </c>
      <c r="G26" s="26">
        <f t="shared" si="1"/>
        <v>9</v>
      </c>
      <c r="H26" s="26" t="str">
        <f t="shared" si="2"/>
        <v>Thursday</v>
      </c>
      <c r="I26" s="26" t="str">
        <f t="shared" si="3"/>
        <v>Sep</v>
      </c>
      <c r="J26" s="26">
        <f t="shared" si="4"/>
        <v>2006</v>
      </c>
      <c r="K26" s="2" t="s">
        <v>103</v>
      </c>
      <c r="L26" s="17">
        <v>33686</v>
      </c>
      <c r="M26" s="17">
        <v>39035</v>
      </c>
      <c r="N26" s="17">
        <v>468420</v>
      </c>
    </row>
    <row r="27" spans="1:14" x14ac:dyDescent="0.25">
      <c r="A27" s="2" t="s">
        <v>133</v>
      </c>
      <c r="B27" s="2" t="s">
        <v>54</v>
      </c>
      <c r="C27" s="2" t="s">
        <v>112</v>
      </c>
      <c r="D27" s="16">
        <v>41464</v>
      </c>
      <c r="E27" s="2" t="s">
        <v>115</v>
      </c>
      <c r="F27" s="31">
        <f t="shared" si="0"/>
        <v>41464</v>
      </c>
      <c r="G27" s="26">
        <f t="shared" si="1"/>
        <v>7</v>
      </c>
      <c r="H27" s="26" t="str">
        <f t="shared" si="2"/>
        <v>Tuesday</v>
      </c>
      <c r="I27" s="26" t="str">
        <f t="shared" si="3"/>
        <v>Jul</v>
      </c>
      <c r="J27" s="26">
        <f t="shared" si="4"/>
        <v>2013</v>
      </c>
      <c r="K27" s="2" t="s">
        <v>106</v>
      </c>
      <c r="L27" s="17">
        <v>12312</v>
      </c>
      <c r="M27" s="17">
        <v>18103</v>
      </c>
      <c r="N27" s="17">
        <v>217236</v>
      </c>
    </row>
    <row r="28" spans="1:14" x14ac:dyDescent="0.25">
      <c r="A28" s="2" t="s">
        <v>134</v>
      </c>
      <c r="B28" s="2" t="s">
        <v>25</v>
      </c>
      <c r="C28" s="2" t="s">
        <v>114</v>
      </c>
      <c r="D28" s="16">
        <v>40082</v>
      </c>
      <c r="E28" s="2" t="s">
        <v>102</v>
      </c>
      <c r="F28" s="31">
        <f t="shared" si="0"/>
        <v>40082</v>
      </c>
      <c r="G28" s="26">
        <f t="shared" si="1"/>
        <v>9</v>
      </c>
      <c r="H28" s="26" t="str">
        <f t="shared" si="2"/>
        <v>Saturday</v>
      </c>
      <c r="I28" s="26" t="str">
        <f t="shared" si="3"/>
        <v>Sep</v>
      </c>
      <c r="J28" s="26">
        <f t="shared" si="4"/>
        <v>2009</v>
      </c>
      <c r="K28" s="2" t="s">
        <v>110</v>
      </c>
      <c r="L28" s="17">
        <v>25639</v>
      </c>
      <c r="M28" s="17">
        <v>31127</v>
      </c>
      <c r="N28" s="17">
        <v>373524</v>
      </c>
    </row>
  </sheetData>
  <protectedRanges>
    <protectedRange sqref="L5:M28" name="Range1_1"/>
  </protectedRanges>
  <mergeCells count="1">
    <mergeCell ref="A1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D6" sqref="D6:D75"/>
    </sheetView>
  </sheetViews>
  <sheetFormatPr defaultRowHeight="15" x14ac:dyDescent="0.25"/>
  <cols>
    <col min="1" max="1" width="18.85546875" bestFit="1" customWidth="1"/>
    <col min="2" max="2" width="23.7109375" customWidth="1"/>
    <col min="3" max="3" width="27.7109375" bestFit="1" customWidth="1"/>
    <col min="4" max="4" width="19.85546875" bestFit="1" customWidth="1"/>
  </cols>
  <sheetData>
    <row r="1" spans="1:8" x14ac:dyDescent="0.25">
      <c r="A1" s="41" t="s">
        <v>135</v>
      </c>
      <c r="B1" s="41"/>
      <c r="C1" s="41"/>
      <c r="D1" s="41"/>
      <c r="E1" s="41"/>
      <c r="F1" s="41"/>
      <c r="G1" s="41"/>
      <c r="H1" s="41"/>
    </row>
    <row r="2" spans="1:8" x14ac:dyDescent="0.25">
      <c r="A2" s="41"/>
      <c r="B2" s="41"/>
      <c r="C2" s="41"/>
      <c r="D2" s="41"/>
      <c r="E2" s="41"/>
      <c r="F2" s="41"/>
      <c r="G2" s="41"/>
      <c r="H2" s="41"/>
    </row>
    <row r="3" spans="1:8" ht="32.25" customHeight="1" x14ac:dyDescent="0.25">
      <c r="A3" s="41"/>
      <c r="B3" s="41"/>
      <c r="C3" s="41"/>
      <c r="D3" s="41"/>
      <c r="E3" s="41"/>
      <c r="F3" s="41"/>
      <c r="G3" s="41"/>
      <c r="H3" s="41"/>
    </row>
    <row r="5" spans="1:8" ht="15.75" x14ac:dyDescent="0.25">
      <c r="A5" s="1" t="s">
        <v>136</v>
      </c>
      <c r="B5" s="1" t="s">
        <v>137</v>
      </c>
      <c r="C5" s="1" t="s">
        <v>138</v>
      </c>
      <c r="D5" s="1" t="s">
        <v>139</v>
      </c>
    </row>
    <row r="6" spans="1:8" x14ac:dyDescent="0.25">
      <c r="A6" s="2" t="s">
        <v>4</v>
      </c>
      <c r="B6" s="18">
        <v>43868.040714171337</v>
      </c>
      <c r="C6" s="19">
        <v>14.41</v>
      </c>
      <c r="D6" s="18">
        <f>B6+C6</f>
        <v>43882.45071417134</v>
      </c>
    </row>
    <row r="7" spans="1:8" x14ac:dyDescent="0.25">
      <c r="A7" s="2" t="s">
        <v>5</v>
      </c>
      <c r="B7" s="18">
        <v>43869.85520517594</v>
      </c>
      <c r="C7" s="19">
        <v>23.37</v>
      </c>
      <c r="D7" s="18">
        <f t="shared" ref="D7:D70" si="0">B7+C7</f>
        <v>43893.225205175942</v>
      </c>
    </row>
    <row r="8" spans="1:8" x14ac:dyDescent="0.25">
      <c r="A8" s="2" t="s">
        <v>6</v>
      </c>
      <c r="B8" s="18">
        <v>43876.303162924269</v>
      </c>
      <c r="C8" s="19">
        <v>16.71</v>
      </c>
      <c r="D8" s="18">
        <f t="shared" si="0"/>
        <v>43893.013162924268</v>
      </c>
    </row>
    <row r="9" spans="1:8" x14ac:dyDescent="0.25">
      <c r="A9" s="2" t="s">
        <v>7</v>
      </c>
      <c r="B9" s="18">
        <v>43914.445384486287</v>
      </c>
      <c r="C9" s="19">
        <v>30.53</v>
      </c>
      <c r="D9" s="18">
        <f t="shared" si="0"/>
        <v>43944.975384486286</v>
      </c>
    </row>
    <row r="10" spans="1:8" x14ac:dyDescent="0.25">
      <c r="A10" s="2" t="s">
        <v>8</v>
      </c>
      <c r="B10" s="18">
        <v>43920.035782701489</v>
      </c>
      <c r="C10" s="19">
        <v>26.35</v>
      </c>
      <c r="D10" s="18">
        <f t="shared" si="0"/>
        <v>43946.385782701487</v>
      </c>
    </row>
    <row r="11" spans="1:8" x14ac:dyDescent="0.25">
      <c r="A11" s="2" t="s">
        <v>9</v>
      </c>
      <c r="B11" s="18">
        <v>43923.153316396347</v>
      </c>
      <c r="C11" s="19">
        <v>11.89</v>
      </c>
      <c r="D11" s="18">
        <f t="shared" si="0"/>
        <v>43935.043316396346</v>
      </c>
    </row>
    <row r="12" spans="1:8" x14ac:dyDescent="0.25">
      <c r="A12" s="2" t="s">
        <v>10</v>
      </c>
      <c r="B12" s="18">
        <v>43977.108493221596</v>
      </c>
      <c r="C12" s="19">
        <v>12.22</v>
      </c>
      <c r="D12" s="18">
        <f t="shared" si="0"/>
        <v>43989.328493221597</v>
      </c>
    </row>
    <row r="13" spans="1:8" x14ac:dyDescent="0.25">
      <c r="A13" s="2" t="s">
        <v>11</v>
      </c>
      <c r="B13" s="18">
        <v>43986.529666401933</v>
      </c>
      <c r="C13" s="19">
        <v>16.39</v>
      </c>
      <c r="D13" s="18">
        <f t="shared" si="0"/>
        <v>44002.919666401933</v>
      </c>
    </row>
    <row r="14" spans="1:8" x14ac:dyDescent="0.25">
      <c r="A14" s="2" t="s">
        <v>12</v>
      </c>
      <c r="B14" s="18">
        <v>43995.843646743066</v>
      </c>
      <c r="C14" s="19">
        <v>10.59</v>
      </c>
      <c r="D14" s="18">
        <f t="shared" si="0"/>
        <v>44006.433646743062</v>
      </c>
    </row>
    <row r="15" spans="1:8" x14ac:dyDescent="0.25">
      <c r="A15" s="2" t="s">
        <v>13</v>
      </c>
      <c r="B15" s="18">
        <v>44000.465986788658</v>
      </c>
      <c r="C15" s="19">
        <v>12.91</v>
      </c>
      <c r="D15" s="18">
        <f t="shared" si="0"/>
        <v>44013.375986788662</v>
      </c>
    </row>
    <row r="16" spans="1:8" x14ac:dyDescent="0.25">
      <c r="A16" s="2" t="s">
        <v>14</v>
      </c>
      <c r="B16" s="18">
        <v>44001.517662252612</v>
      </c>
      <c r="C16" s="19">
        <v>24.08</v>
      </c>
      <c r="D16" s="18">
        <f t="shared" si="0"/>
        <v>44025.597662252614</v>
      </c>
    </row>
    <row r="17" spans="1:4" x14ac:dyDescent="0.25">
      <c r="A17" s="2" t="s">
        <v>15</v>
      </c>
      <c r="B17" s="18">
        <v>44031.87189422184</v>
      </c>
      <c r="C17" s="19">
        <v>28.7</v>
      </c>
      <c r="D17" s="18">
        <f t="shared" si="0"/>
        <v>44060.571894221837</v>
      </c>
    </row>
    <row r="18" spans="1:4" x14ac:dyDescent="0.25">
      <c r="A18" s="2" t="s">
        <v>16</v>
      </c>
      <c r="B18" s="18">
        <v>44034.796064974864</v>
      </c>
      <c r="C18" s="19">
        <v>19.39</v>
      </c>
      <c r="D18" s="18">
        <f t="shared" si="0"/>
        <v>44054.186064974863</v>
      </c>
    </row>
    <row r="19" spans="1:4" x14ac:dyDescent="0.25">
      <c r="A19" s="2" t="s">
        <v>17</v>
      </c>
      <c r="B19" s="18">
        <v>44041.226797732779</v>
      </c>
      <c r="C19" s="19">
        <v>13.51</v>
      </c>
      <c r="D19" s="18">
        <f t="shared" si="0"/>
        <v>44054.736797732781</v>
      </c>
    </row>
    <row r="20" spans="1:4" x14ac:dyDescent="0.25">
      <c r="A20" s="2" t="s">
        <v>18</v>
      </c>
      <c r="B20" s="18">
        <v>44044.856969393739</v>
      </c>
      <c r="C20" s="19">
        <v>28.16</v>
      </c>
      <c r="D20" s="18">
        <f t="shared" si="0"/>
        <v>44073.016969393742</v>
      </c>
    </row>
    <row r="21" spans="1:4" x14ac:dyDescent="0.25">
      <c r="A21" s="2" t="s">
        <v>19</v>
      </c>
      <c r="B21" s="18">
        <v>44052.190622339964</v>
      </c>
      <c r="C21" s="19">
        <v>14.49</v>
      </c>
      <c r="D21" s="18">
        <f t="shared" si="0"/>
        <v>44066.680622339962</v>
      </c>
    </row>
    <row r="22" spans="1:4" x14ac:dyDescent="0.25">
      <c r="A22" s="2" t="s">
        <v>20</v>
      </c>
      <c r="B22" s="18">
        <v>44056.274995622771</v>
      </c>
      <c r="C22" s="19">
        <v>28.47</v>
      </c>
      <c r="D22" s="18">
        <f t="shared" si="0"/>
        <v>44084.744995622772</v>
      </c>
    </row>
    <row r="23" spans="1:4" x14ac:dyDescent="0.25">
      <c r="A23" s="2" t="s">
        <v>21</v>
      </c>
      <c r="B23" s="18">
        <v>44095.06135255807</v>
      </c>
      <c r="C23" s="19">
        <v>12.5</v>
      </c>
      <c r="D23" s="18">
        <f t="shared" si="0"/>
        <v>44107.56135255807</v>
      </c>
    </row>
    <row r="24" spans="1:4" x14ac:dyDescent="0.25">
      <c r="A24" s="2" t="s">
        <v>22</v>
      </c>
      <c r="B24" s="18">
        <v>44125.792540959439</v>
      </c>
      <c r="C24" s="19">
        <v>20.81</v>
      </c>
      <c r="D24" s="18">
        <f t="shared" si="0"/>
        <v>44146.602540959437</v>
      </c>
    </row>
    <row r="25" spans="1:4" x14ac:dyDescent="0.25">
      <c r="A25" s="2" t="s">
        <v>23</v>
      </c>
      <c r="B25" s="18">
        <v>44168.933129876918</v>
      </c>
      <c r="C25" s="19">
        <v>27.34</v>
      </c>
      <c r="D25" s="18">
        <f t="shared" si="0"/>
        <v>44196.273129876914</v>
      </c>
    </row>
    <row r="26" spans="1:4" x14ac:dyDescent="0.25">
      <c r="A26" s="2" t="s">
        <v>24</v>
      </c>
      <c r="B26" s="18">
        <v>44188.269841135196</v>
      </c>
      <c r="C26" s="19">
        <v>22.07</v>
      </c>
      <c r="D26" s="18">
        <f t="shared" si="0"/>
        <v>44210.339841135195</v>
      </c>
    </row>
    <row r="27" spans="1:4" x14ac:dyDescent="0.25">
      <c r="A27" s="2" t="s">
        <v>25</v>
      </c>
      <c r="B27" s="18">
        <v>44195.148259221656</v>
      </c>
      <c r="C27" s="19">
        <v>27.07</v>
      </c>
      <c r="D27" s="18">
        <f t="shared" si="0"/>
        <v>44222.218259221656</v>
      </c>
    </row>
    <row r="28" spans="1:4" x14ac:dyDescent="0.25">
      <c r="A28" s="2" t="s">
        <v>26</v>
      </c>
      <c r="B28" s="18">
        <v>44207.64295574608</v>
      </c>
      <c r="C28" s="19">
        <v>29.68</v>
      </c>
      <c r="D28" s="18">
        <f t="shared" si="0"/>
        <v>44237.32295574608</v>
      </c>
    </row>
    <row r="29" spans="1:4" x14ac:dyDescent="0.25">
      <c r="A29" s="2" t="s">
        <v>27</v>
      </c>
      <c r="B29" s="18">
        <v>44213.001558535296</v>
      </c>
      <c r="C29" s="19">
        <v>28.03</v>
      </c>
      <c r="D29" s="18">
        <f t="shared" si="0"/>
        <v>44241.031558535295</v>
      </c>
    </row>
    <row r="30" spans="1:4" x14ac:dyDescent="0.25">
      <c r="A30" s="2" t="s">
        <v>28</v>
      </c>
      <c r="B30" s="18">
        <v>44222.045711334598</v>
      </c>
      <c r="C30" s="19">
        <v>10.3</v>
      </c>
      <c r="D30" s="18">
        <f t="shared" si="0"/>
        <v>44232.345711334601</v>
      </c>
    </row>
    <row r="31" spans="1:4" x14ac:dyDescent="0.25">
      <c r="A31" s="2" t="s">
        <v>29</v>
      </c>
      <c r="B31" s="18">
        <v>44233.282444928285</v>
      </c>
      <c r="C31" s="19">
        <v>27.81</v>
      </c>
      <c r="D31" s="18">
        <f t="shared" si="0"/>
        <v>44261.092444928283</v>
      </c>
    </row>
    <row r="32" spans="1:4" x14ac:dyDescent="0.25">
      <c r="A32" s="2" t="s">
        <v>30</v>
      </c>
      <c r="B32" s="18">
        <v>44233.677612212981</v>
      </c>
      <c r="C32" s="19">
        <v>15.02</v>
      </c>
      <c r="D32" s="18">
        <f t="shared" si="0"/>
        <v>44248.697612212978</v>
      </c>
    </row>
    <row r="33" spans="1:4" x14ac:dyDescent="0.25">
      <c r="A33" s="2" t="s">
        <v>31</v>
      </c>
      <c r="B33" s="18">
        <v>44236.500825638148</v>
      </c>
      <c r="C33" s="19">
        <v>10.89</v>
      </c>
      <c r="D33" s="18">
        <f t="shared" si="0"/>
        <v>44247.390825638147</v>
      </c>
    </row>
    <row r="34" spans="1:4" x14ac:dyDescent="0.25">
      <c r="A34" s="2" t="s">
        <v>32</v>
      </c>
      <c r="B34" s="18">
        <v>44250.862787115206</v>
      </c>
      <c r="C34" s="19">
        <v>18.149999999999999</v>
      </c>
      <c r="D34" s="18">
        <f t="shared" si="0"/>
        <v>44269.012787115207</v>
      </c>
    </row>
    <row r="35" spans="1:4" x14ac:dyDescent="0.25">
      <c r="A35" s="2" t="s">
        <v>33</v>
      </c>
      <c r="B35" s="18">
        <v>44252.199838406304</v>
      </c>
      <c r="C35" s="19">
        <v>10.07</v>
      </c>
      <c r="D35" s="18">
        <f t="shared" si="0"/>
        <v>44262.269838406304</v>
      </c>
    </row>
    <row r="36" spans="1:4" x14ac:dyDescent="0.25">
      <c r="A36" s="2" t="s">
        <v>34</v>
      </c>
      <c r="B36" s="18">
        <v>44260.229307332353</v>
      </c>
      <c r="C36" s="19">
        <v>27.68</v>
      </c>
      <c r="D36" s="18">
        <f t="shared" si="0"/>
        <v>44287.909307332353</v>
      </c>
    </row>
    <row r="37" spans="1:4" x14ac:dyDescent="0.25">
      <c r="A37" s="2" t="s">
        <v>35</v>
      </c>
      <c r="B37" s="18">
        <v>44267.430428605621</v>
      </c>
      <c r="C37" s="19">
        <v>26.29</v>
      </c>
      <c r="D37" s="18">
        <f t="shared" si="0"/>
        <v>44293.720428605622</v>
      </c>
    </row>
    <row r="38" spans="1:4" x14ac:dyDescent="0.25">
      <c r="A38" s="2" t="s">
        <v>36</v>
      </c>
      <c r="B38" s="18">
        <v>44267.915463191806</v>
      </c>
      <c r="C38" s="19">
        <v>21.94</v>
      </c>
      <c r="D38" s="18">
        <f t="shared" si="0"/>
        <v>44289.855463191809</v>
      </c>
    </row>
    <row r="39" spans="1:4" x14ac:dyDescent="0.25">
      <c r="A39" s="2" t="s">
        <v>37</v>
      </c>
      <c r="B39" s="18">
        <v>44304.02385755389</v>
      </c>
      <c r="C39" s="19">
        <v>16.27</v>
      </c>
      <c r="D39" s="18">
        <f t="shared" si="0"/>
        <v>44320.293857553886</v>
      </c>
    </row>
    <row r="40" spans="1:4" x14ac:dyDescent="0.25">
      <c r="A40" s="2" t="s">
        <v>38</v>
      </c>
      <c r="B40" s="18">
        <v>44306.086171523166</v>
      </c>
      <c r="C40" s="19">
        <v>14.18</v>
      </c>
      <c r="D40" s="18">
        <f t="shared" si="0"/>
        <v>44320.266171523166</v>
      </c>
    </row>
    <row r="41" spans="1:4" x14ac:dyDescent="0.25">
      <c r="A41" s="2" t="s">
        <v>39</v>
      </c>
      <c r="B41" s="18">
        <v>44324.63849754</v>
      </c>
      <c r="C41" s="19">
        <v>18.71</v>
      </c>
      <c r="D41" s="18">
        <f t="shared" si="0"/>
        <v>44343.348497539999</v>
      </c>
    </row>
    <row r="42" spans="1:4" x14ac:dyDescent="0.25">
      <c r="A42" s="2" t="s">
        <v>40</v>
      </c>
      <c r="B42" s="18">
        <v>44339.284480618415</v>
      </c>
      <c r="C42" s="19">
        <v>21.24</v>
      </c>
      <c r="D42" s="18">
        <f t="shared" si="0"/>
        <v>44360.524480618413</v>
      </c>
    </row>
    <row r="43" spans="1:4" x14ac:dyDescent="0.25">
      <c r="A43" s="2" t="s">
        <v>41</v>
      </c>
      <c r="B43" s="18">
        <v>44376.844762585722</v>
      </c>
      <c r="C43" s="19">
        <v>23.65</v>
      </c>
      <c r="D43" s="18">
        <f t="shared" si="0"/>
        <v>44400.494762585724</v>
      </c>
    </row>
    <row r="44" spans="1:4" x14ac:dyDescent="0.25">
      <c r="A44" s="2" t="s">
        <v>42</v>
      </c>
      <c r="B44" s="18">
        <v>44395.884301051097</v>
      </c>
      <c r="C44" s="19">
        <v>19.760000000000002</v>
      </c>
      <c r="D44" s="18">
        <f t="shared" si="0"/>
        <v>44415.644301051099</v>
      </c>
    </row>
    <row r="45" spans="1:4" x14ac:dyDescent="0.25">
      <c r="A45" s="2" t="s">
        <v>43</v>
      </c>
      <c r="B45" s="18">
        <v>44400.648445084058</v>
      </c>
      <c r="C45" s="19">
        <v>18.86</v>
      </c>
      <c r="D45" s="18">
        <f t="shared" si="0"/>
        <v>44419.508445084059</v>
      </c>
    </row>
    <row r="46" spans="1:4" x14ac:dyDescent="0.25">
      <c r="A46" s="2" t="s">
        <v>44</v>
      </c>
      <c r="B46" s="18">
        <v>44429.595535748784</v>
      </c>
      <c r="C46" s="19">
        <v>25.89</v>
      </c>
      <c r="D46" s="18">
        <f t="shared" si="0"/>
        <v>44455.485535748783</v>
      </c>
    </row>
    <row r="47" spans="1:4" x14ac:dyDescent="0.25">
      <c r="A47" s="2" t="s">
        <v>45</v>
      </c>
      <c r="B47" s="18">
        <v>44436.16639204829</v>
      </c>
      <c r="C47" s="19">
        <v>20.18</v>
      </c>
      <c r="D47" s="18">
        <f t="shared" si="0"/>
        <v>44456.34639204829</v>
      </c>
    </row>
    <row r="48" spans="1:4" x14ac:dyDescent="0.25">
      <c r="A48" s="2" t="s">
        <v>46</v>
      </c>
      <c r="B48" s="18">
        <v>44444.618835782065</v>
      </c>
      <c r="C48" s="19">
        <v>12.5</v>
      </c>
      <c r="D48" s="18">
        <f t="shared" si="0"/>
        <v>44457.118835782065</v>
      </c>
    </row>
    <row r="49" spans="1:4" x14ac:dyDescent="0.25">
      <c r="A49" s="2" t="s">
        <v>47</v>
      </c>
      <c r="B49" s="18">
        <v>44473.521065115579</v>
      </c>
      <c r="C49" s="19">
        <v>14.72</v>
      </c>
      <c r="D49" s="18">
        <f t="shared" si="0"/>
        <v>44488.241065115581</v>
      </c>
    </row>
    <row r="50" spans="1:4" x14ac:dyDescent="0.25">
      <c r="A50" s="2" t="s">
        <v>48</v>
      </c>
      <c r="B50" s="18">
        <v>44500.435423470502</v>
      </c>
      <c r="C50" s="19">
        <v>26.95</v>
      </c>
      <c r="D50" s="18">
        <f t="shared" si="0"/>
        <v>44527.3854234705</v>
      </c>
    </row>
    <row r="51" spans="1:4" x14ac:dyDescent="0.25">
      <c r="A51" s="2" t="s">
        <v>49</v>
      </c>
      <c r="B51" s="18">
        <v>44523.031815983435</v>
      </c>
      <c r="C51" s="19">
        <v>13.06</v>
      </c>
      <c r="D51" s="18">
        <f t="shared" si="0"/>
        <v>44536.091815983433</v>
      </c>
    </row>
    <row r="52" spans="1:4" x14ac:dyDescent="0.25">
      <c r="A52" s="2" t="s">
        <v>50</v>
      </c>
      <c r="B52" s="18">
        <v>44525.113560943108</v>
      </c>
      <c r="C52" s="19">
        <v>23.56</v>
      </c>
      <c r="D52" s="18">
        <f t="shared" si="0"/>
        <v>44548.673560943105</v>
      </c>
    </row>
    <row r="53" spans="1:4" x14ac:dyDescent="0.25">
      <c r="A53" s="2" t="s">
        <v>51</v>
      </c>
      <c r="B53" s="18">
        <v>44545.081775592815</v>
      </c>
      <c r="C53" s="19">
        <v>16.21</v>
      </c>
      <c r="D53" s="18">
        <f t="shared" si="0"/>
        <v>44561.291775592814</v>
      </c>
    </row>
    <row r="54" spans="1:4" x14ac:dyDescent="0.25">
      <c r="A54" s="2" t="s">
        <v>52</v>
      </c>
      <c r="B54" s="18">
        <v>44565.194884901532</v>
      </c>
      <c r="C54" s="19">
        <v>16.239999999999998</v>
      </c>
      <c r="D54" s="18">
        <f t="shared" si="0"/>
        <v>44581.43488490153</v>
      </c>
    </row>
    <row r="55" spans="1:4" x14ac:dyDescent="0.25">
      <c r="A55" s="2" t="s">
        <v>53</v>
      </c>
      <c r="B55" s="18">
        <v>44579.540749612563</v>
      </c>
      <c r="C55" s="19">
        <v>10.85</v>
      </c>
      <c r="D55" s="18">
        <f t="shared" si="0"/>
        <v>44590.390749612561</v>
      </c>
    </row>
    <row r="56" spans="1:4" x14ac:dyDescent="0.25">
      <c r="A56" s="2" t="s">
        <v>54</v>
      </c>
      <c r="B56" s="18">
        <v>44587.705146887412</v>
      </c>
      <c r="C56" s="19">
        <v>15.55</v>
      </c>
      <c r="D56" s="18">
        <f t="shared" si="0"/>
        <v>44603.255146887415</v>
      </c>
    </row>
    <row r="57" spans="1:4" x14ac:dyDescent="0.25">
      <c r="A57" s="2" t="s">
        <v>55</v>
      </c>
      <c r="B57" s="18">
        <v>44591.052447384202</v>
      </c>
      <c r="C57" s="19">
        <v>12.74</v>
      </c>
      <c r="D57" s="18">
        <f t="shared" si="0"/>
        <v>44603.792447384199</v>
      </c>
    </row>
    <row r="58" spans="1:4" x14ac:dyDescent="0.25">
      <c r="A58" s="2" t="s">
        <v>56</v>
      </c>
      <c r="B58" s="18">
        <v>44640.766642261791</v>
      </c>
      <c r="C58" s="19">
        <v>15.49</v>
      </c>
      <c r="D58" s="18">
        <f t="shared" si="0"/>
        <v>44656.256642261789</v>
      </c>
    </row>
    <row r="59" spans="1:4" x14ac:dyDescent="0.25">
      <c r="A59" s="2" t="s">
        <v>57</v>
      </c>
      <c r="B59" s="18">
        <v>44646.290798048409</v>
      </c>
      <c r="C59" s="19">
        <v>10.7</v>
      </c>
      <c r="D59" s="18">
        <f t="shared" si="0"/>
        <v>44656.990798048406</v>
      </c>
    </row>
    <row r="60" spans="1:4" x14ac:dyDescent="0.25">
      <c r="A60" s="2" t="s">
        <v>58</v>
      </c>
      <c r="B60" s="18">
        <v>44654.227799977511</v>
      </c>
      <c r="C60" s="19">
        <v>30.19</v>
      </c>
      <c r="D60" s="18">
        <f t="shared" si="0"/>
        <v>44684.417799977513</v>
      </c>
    </row>
    <row r="61" spans="1:4" x14ac:dyDescent="0.25">
      <c r="A61" s="2" t="s">
        <v>59</v>
      </c>
      <c r="B61" s="18">
        <v>44661.038037462684</v>
      </c>
      <c r="C61" s="19">
        <v>24.54</v>
      </c>
      <c r="D61" s="18">
        <f t="shared" si="0"/>
        <v>44685.578037462685</v>
      </c>
    </row>
    <row r="62" spans="1:4" x14ac:dyDescent="0.25">
      <c r="A62" s="2" t="s">
        <v>60</v>
      </c>
      <c r="B62" s="18">
        <v>44682.08063614709</v>
      </c>
      <c r="C62" s="19">
        <v>27.89</v>
      </c>
      <c r="D62" s="18">
        <f t="shared" si="0"/>
        <v>44709.970636147089</v>
      </c>
    </row>
    <row r="63" spans="1:4" x14ac:dyDescent="0.25">
      <c r="A63" s="2" t="s">
        <v>61</v>
      </c>
      <c r="B63" s="18">
        <v>44699.607323713673</v>
      </c>
      <c r="C63" s="19">
        <v>11.45</v>
      </c>
      <c r="D63" s="18">
        <f t="shared" si="0"/>
        <v>44711.05732371367</v>
      </c>
    </row>
    <row r="64" spans="1:4" x14ac:dyDescent="0.25">
      <c r="A64" s="2" t="s">
        <v>62</v>
      </c>
      <c r="B64" s="18">
        <v>44704.54841152329</v>
      </c>
      <c r="C64" s="19">
        <v>22.46</v>
      </c>
      <c r="D64" s="18">
        <f t="shared" si="0"/>
        <v>44727.008411523289</v>
      </c>
    </row>
    <row r="65" spans="1:4" x14ac:dyDescent="0.25">
      <c r="A65" s="2" t="s">
        <v>63</v>
      </c>
      <c r="B65" s="18">
        <v>44707.126095971209</v>
      </c>
      <c r="C65" s="19">
        <v>13.31</v>
      </c>
      <c r="D65" s="18">
        <f t="shared" si="0"/>
        <v>44720.436095971207</v>
      </c>
    </row>
    <row r="66" spans="1:4" x14ac:dyDescent="0.25">
      <c r="A66" s="2" t="s">
        <v>64</v>
      </c>
      <c r="B66" s="18">
        <v>44711.030938922915</v>
      </c>
      <c r="C66" s="19">
        <v>21.63</v>
      </c>
      <c r="D66" s="18">
        <f t="shared" si="0"/>
        <v>44732.660938922912</v>
      </c>
    </row>
    <row r="67" spans="1:4" x14ac:dyDescent="0.25">
      <c r="A67" s="2" t="s">
        <v>65</v>
      </c>
      <c r="B67" s="18">
        <v>44727.855882711803</v>
      </c>
      <c r="C67" s="19">
        <v>11.76</v>
      </c>
      <c r="D67" s="18">
        <f t="shared" si="0"/>
        <v>44739.615882711805</v>
      </c>
    </row>
    <row r="68" spans="1:4" x14ac:dyDescent="0.25">
      <c r="A68" s="2" t="s">
        <v>66</v>
      </c>
      <c r="B68" s="18">
        <v>44733.763843468929</v>
      </c>
      <c r="C68" s="19">
        <v>24.47</v>
      </c>
      <c r="D68" s="18">
        <f t="shared" si="0"/>
        <v>44758.23384346893</v>
      </c>
    </row>
    <row r="69" spans="1:4" x14ac:dyDescent="0.25">
      <c r="A69" s="2" t="s">
        <v>67</v>
      </c>
      <c r="B69" s="18">
        <v>44737.964496910492</v>
      </c>
      <c r="C69" s="19">
        <v>24.45</v>
      </c>
      <c r="D69" s="18">
        <f t="shared" si="0"/>
        <v>44762.414496910489</v>
      </c>
    </row>
    <row r="70" spans="1:4" x14ac:dyDescent="0.25">
      <c r="A70" s="2" t="s">
        <v>68</v>
      </c>
      <c r="B70" s="18">
        <v>44744.697932224793</v>
      </c>
      <c r="C70" s="19">
        <v>11.83</v>
      </c>
      <c r="D70" s="18">
        <f t="shared" si="0"/>
        <v>44756.527932224795</v>
      </c>
    </row>
    <row r="71" spans="1:4" x14ac:dyDescent="0.25">
      <c r="A71" s="2" t="s">
        <v>69</v>
      </c>
      <c r="B71" s="18">
        <v>44752.457622041489</v>
      </c>
      <c r="C71" s="19">
        <v>18.829999999999998</v>
      </c>
      <c r="D71" s="18">
        <f t="shared" ref="D71:D75" si="1">B71+C71</f>
        <v>44771.287622041491</v>
      </c>
    </row>
    <row r="72" spans="1:4" x14ac:dyDescent="0.25">
      <c r="A72" s="2" t="s">
        <v>70</v>
      </c>
      <c r="B72" s="18">
        <v>44759.554711907942</v>
      </c>
      <c r="C72" s="19">
        <v>23.37</v>
      </c>
      <c r="D72" s="18">
        <f t="shared" si="1"/>
        <v>44782.924711907945</v>
      </c>
    </row>
    <row r="73" spans="1:4" x14ac:dyDescent="0.25">
      <c r="A73" s="2" t="s">
        <v>71</v>
      </c>
      <c r="B73" s="18">
        <v>44759.817303886615</v>
      </c>
      <c r="C73" s="19">
        <v>15.75</v>
      </c>
      <c r="D73" s="18">
        <f t="shared" si="1"/>
        <v>44775.567303886615</v>
      </c>
    </row>
    <row r="74" spans="1:4" x14ac:dyDescent="0.25">
      <c r="A74" s="2" t="s">
        <v>72</v>
      </c>
      <c r="B74" s="18">
        <v>44767.80715788115</v>
      </c>
      <c r="C74" s="19">
        <v>26.43</v>
      </c>
      <c r="D74" s="18">
        <f t="shared" si="1"/>
        <v>44794.237157881151</v>
      </c>
    </row>
    <row r="75" spans="1:4" x14ac:dyDescent="0.25">
      <c r="A75" s="2" t="s">
        <v>73</v>
      </c>
      <c r="B75" s="18">
        <v>44775.076817679314</v>
      </c>
      <c r="C75" s="19">
        <v>19.899999999999999</v>
      </c>
      <c r="D75" s="18">
        <f t="shared" si="1"/>
        <v>44794.976817679315</v>
      </c>
    </row>
  </sheetData>
  <mergeCells count="1">
    <mergeCell ref="A1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zoomScaleNormal="100" workbookViewId="0">
      <selection activeCell="E8" sqref="E8"/>
    </sheetView>
  </sheetViews>
  <sheetFormatPr defaultRowHeight="15" x14ac:dyDescent="0.25"/>
  <cols>
    <col min="1" max="1" width="11.85546875" customWidth="1"/>
    <col min="2" max="2" width="14.140625" customWidth="1"/>
    <col min="5" max="5" width="20.7109375" bestFit="1" customWidth="1"/>
  </cols>
  <sheetData>
    <row r="1" spans="1:15" x14ac:dyDescent="0.25">
      <c r="A1" s="42" t="s">
        <v>142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48.7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7" spans="1:15" ht="21" x14ac:dyDescent="0.25">
      <c r="B7" s="20" t="s">
        <v>81</v>
      </c>
      <c r="E7" s="20" t="s">
        <v>140</v>
      </c>
    </row>
    <row r="8" spans="1:15" x14ac:dyDescent="0.25">
      <c r="B8" s="24">
        <v>40209</v>
      </c>
      <c r="E8" s="2">
        <f>B8-DATE(YEAR(B8),1,0)</f>
        <v>31</v>
      </c>
    </row>
    <row r="11" spans="1:15" x14ac:dyDescent="0.25">
      <c r="E11" s="22"/>
    </row>
  </sheetData>
  <mergeCells count="1">
    <mergeCell ref="A1:O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zoomScale="130" zoomScaleNormal="130" workbookViewId="0">
      <selection activeCell="E8" sqref="E8"/>
    </sheetView>
  </sheetViews>
  <sheetFormatPr defaultRowHeight="15" x14ac:dyDescent="0.25"/>
  <cols>
    <col min="1" max="1" width="11.85546875" customWidth="1"/>
    <col min="2" max="2" width="14.140625" customWidth="1"/>
    <col min="5" max="5" width="34.140625" bestFit="1" customWidth="1"/>
    <col min="6" max="6" width="11.140625" bestFit="1" customWidth="1"/>
  </cols>
  <sheetData>
    <row r="1" spans="1:15" x14ac:dyDescent="0.25">
      <c r="A1" s="42" t="s">
        <v>143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36.7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7" spans="1:15" ht="21" x14ac:dyDescent="0.25">
      <c r="B7" s="20" t="s">
        <v>81</v>
      </c>
      <c r="E7" s="20" t="s">
        <v>141</v>
      </c>
    </row>
    <row r="8" spans="1:15" x14ac:dyDescent="0.25">
      <c r="B8" s="24">
        <v>45200</v>
      </c>
      <c r="E8" s="24">
        <f>B8-WEEKDAY(B8,2)</f>
        <v>45193</v>
      </c>
      <c r="F8" s="25"/>
    </row>
    <row r="13" spans="1:15" x14ac:dyDescent="0.25">
      <c r="B13" s="22"/>
    </row>
  </sheetData>
  <mergeCells count="1">
    <mergeCell ref="A1:O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zoomScale="115" zoomScaleNormal="115" workbookViewId="0">
      <selection activeCell="E4" sqref="E4:J11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1.42578125" bestFit="1" customWidth="1"/>
    <col min="4" max="4" width="22" bestFit="1" customWidth="1"/>
    <col min="5" max="5" width="8" bestFit="1" customWidth="1"/>
    <col min="6" max="6" width="8.28515625" bestFit="1" customWidth="1"/>
    <col min="7" max="7" width="5.5703125" bestFit="1" customWidth="1"/>
    <col min="8" max="8" width="17.7109375" bestFit="1" customWidth="1"/>
    <col min="9" max="9" width="27.85546875" bestFit="1" customWidth="1"/>
    <col min="10" max="10" width="26" bestFit="1" customWidth="1"/>
  </cols>
  <sheetData>
    <row r="1" spans="1:10" ht="21" x14ac:dyDescent="0.25">
      <c r="A1" s="43" t="s">
        <v>144</v>
      </c>
      <c r="B1" s="43"/>
      <c r="C1" s="43"/>
      <c r="D1" s="43"/>
      <c r="E1" s="43"/>
      <c r="F1" s="43"/>
      <c r="G1" s="43"/>
      <c r="H1" s="43"/>
      <c r="I1" s="43"/>
      <c r="J1" s="43"/>
    </row>
    <row r="3" spans="1:10" x14ac:dyDescent="0.25">
      <c r="A3" s="27" t="s">
        <v>145</v>
      </c>
      <c r="B3" s="27" t="s">
        <v>146</v>
      </c>
      <c r="C3" s="27" t="s">
        <v>147</v>
      </c>
      <c r="D3" s="27" t="s">
        <v>148</v>
      </c>
      <c r="E3" s="27" t="s">
        <v>149</v>
      </c>
      <c r="F3" s="27" t="s">
        <v>150</v>
      </c>
      <c r="G3" s="27" t="s">
        <v>151</v>
      </c>
      <c r="H3" s="27" t="s">
        <v>152</v>
      </c>
      <c r="I3" s="27" t="s">
        <v>153</v>
      </c>
      <c r="J3" s="27" t="s">
        <v>154</v>
      </c>
    </row>
    <row r="4" spans="1:10" x14ac:dyDescent="0.25">
      <c r="A4" s="24">
        <v>40230</v>
      </c>
      <c r="B4" s="2" t="s">
        <v>155</v>
      </c>
      <c r="C4" s="2" t="s">
        <v>156</v>
      </c>
      <c r="D4" s="2" t="s">
        <v>157</v>
      </c>
      <c r="E4" s="2" t="str">
        <f>LEFT(D4,2)</f>
        <v>C1</v>
      </c>
      <c r="F4" s="2" t="str">
        <f>MID(D4,3,2)</f>
        <v>BA</v>
      </c>
      <c r="G4" s="2" t="str">
        <f>RIGHT(D4,4)</f>
        <v>FL01</v>
      </c>
      <c r="H4" s="2" t="str">
        <f>B4&amp;" "&amp;C4</f>
        <v>Minnie Pope</v>
      </c>
      <c r="I4" s="2" t="str">
        <f>LEFT(B4,1)&amp;" "&amp;TEXT(A4,"dd/mm/yyyy")</f>
        <v>M 21/02/2010</v>
      </c>
      <c r="J4" s="2" t="str">
        <f>LEFT(B4,1)&amp;". " &amp;C4</f>
        <v>M. Pope</v>
      </c>
    </row>
    <row r="5" spans="1:10" x14ac:dyDescent="0.25">
      <c r="A5" s="24">
        <v>40802</v>
      </c>
      <c r="B5" s="2" t="s">
        <v>158</v>
      </c>
      <c r="C5" s="2" t="s">
        <v>159</v>
      </c>
      <c r="D5" s="2" t="s">
        <v>160</v>
      </c>
      <c r="E5" s="2" t="str">
        <f t="shared" ref="E5:E11" si="0">LEFT(D5,2)</f>
        <v>C1</v>
      </c>
      <c r="F5" s="2" t="str">
        <f t="shared" ref="F5:F11" si="1">MID(D5,3,2)</f>
        <v>BB</v>
      </c>
      <c r="G5" s="2" t="str">
        <f t="shared" ref="G5:G11" si="2">RIGHT(D5,4)</f>
        <v>FL02</v>
      </c>
      <c r="H5" s="2" t="str">
        <f t="shared" ref="H5:H11" si="3">B5&amp;" "&amp;C5</f>
        <v>Terry Hart</v>
      </c>
      <c r="I5" s="2" t="str">
        <f t="shared" ref="I5:I11" si="4">LEFT(B5,1)&amp;" "&amp;TEXT(A5,"dd/mm/yyyy")</f>
        <v>T 16/09/2011</v>
      </c>
      <c r="J5" s="2" t="str">
        <f t="shared" ref="J5:J11" si="5">LEFT(B5,1)&amp;". " &amp;C5</f>
        <v>T. Hart</v>
      </c>
    </row>
    <row r="6" spans="1:10" x14ac:dyDescent="0.25">
      <c r="A6" s="24">
        <v>36715</v>
      </c>
      <c r="B6" s="2" t="s">
        <v>161</v>
      </c>
      <c r="C6" s="2" t="s">
        <v>162</v>
      </c>
      <c r="D6" s="2" t="s">
        <v>163</v>
      </c>
      <c r="E6" s="2" t="str">
        <f t="shared" si="0"/>
        <v>C1</v>
      </c>
      <c r="F6" s="2" t="str">
        <f t="shared" si="1"/>
        <v>BA</v>
      </c>
      <c r="G6" s="2" t="str">
        <f t="shared" si="2"/>
        <v>FL02</v>
      </c>
      <c r="H6" s="2" t="str">
        <f t="shared" si="3"/>
        <v>Dianna Watts</v>
      </c>
      <c r="I6" s="2" t="str">
        <f t="shared" si="4"/>
        <v>D 08/07/2000</v>
      </c>
      <c r="J6" s="2" t="str">
        <f t="shared" si="5"/>
        <v>D. Watts</v>
      </c>
    </row>
    <row r="7" spans="1:10" x14ac:dyDescent="0.25">
      <c r="A7" s="24">
        <v>37009</v>
      </c>
      <c r="B7" s="2" t="s">
        <v>164</v>
      </c>
      <c r="C7" s="2" t="s">
        <v>165</v>
      </c>
      <c r="D7" s="2" t="s">
        <v>166</v>
      </c>
      <c r="E7" s="2" t="str">
        <f t="shared" si="0"/>
        <v>C1</v>
      </c>
      <c r="F7" s="2" t="str">
        <f t="shared" si="1"/>
        <v>BB</v>
      </c>
      <c r="G7" s="2" t="str">
        <f t="shared" si="2"/>
        <v>FL03</v>
      </c>
      <c r="H7" s="2" t="str">
        <f t="shared" si="3"/>
        <v>Martha Fernandez</v>
      </c>
      <c r="I7" s="2" t="str">
        <f t="shared" si="4"/>
        <v>M 28/04/2001</v>
      </c>
      <c r="J7" s="2" t="str">
        <f t="shared" si="5"/>
        <v>M. Fernandez</v>
      </c>
    </row>
    <row r="8" spans="1:10" x14ac:dyDescent="0.25">
      <c r="A8" s="24">
        <v>38067</v>
      </c>
      <c r="B8" s="2" t="s">
        <v>167</v>
      </c>
      <c r="C8" s="2" t="s">
        <v>168</v>
      </c>
      <c r="D8" s="2" t="s">
        <v>169</v>
      </c>
      <c r="E8" s="2" t="str">
        <f t="shared" si="0"/>
        <v>C1</v>
      </c>
      <c r="F8" s="2" t="str">
        <f t="shared" si="1"/>
        <v>BA</v>
      </c>
      <c r="G8" s="2" t="str">
        <f t="shared" si="2"/>
        <v>FL03</v>
      </c>
      <c r="H8" s="2" t="str">
        <f t="shared" si="3"/>
        <v>Alyssa Underwood</v>
      </c>
      <c r="I8" s="2" t="str">
        <f t="shared" si="4"/>
        <v>A 21/03/2004</v>
      </c>
      <c r="J8" s="2" t="str">
        <f t="shared" si="5"/>
        <v>A. Underwood</v>
      </c>
    </row>
    <row r="9" spans="1:10" x14ac:dyDescent="0.25">
      <c r="A9" s="24">
        <v>33193</v>
      </c>
      <c r="B9" s="2" t="s">
        <v>170</v>
      </c>
      <c r="C9" s="2" t="s">
        <v>171</v>
      </c>
      <c r="D9" s="2" t="s">
        <v>172</v>
      </c>
      <c r="E9" s="2" t="str">
        <f t="shared" si="0"/>
        <v>C1</v>
      </c>
      <c r="F9" s="2" t="str">
        <f t="shared" si="1"/>
        <v>BC</v>
      </c>
      <c r="G9" s="2" t="str">
        <f t="shared" si="2"/>
        <v>FL01</v>
      </c>
      <c r="H9" s="2" t="str">
        <f t="shared" si="3"/>
        <v>Dexter Cox</v>
      </c>
      <c r="I9" s="2" t="str">
        <f t="shared" si="4"/>
        <v>D 16/11/1990</v>
      </c>
      <c r="J9" s="2" t="str">
        <f t="shared" si="5"/>
        <v>D. Cox</v>
      </c>
    </row>
    <row r="10" spans="1:10" x14ac:dyDescent="0.25">
      <c r="A10" s="24">
        <v>38364</v>
      </c>
      <c r="B10" s="2" t="s">
        <v>173</v>
      </c>
      <c r="C10" s="2" t="s">
        <v>174</v>
      </c>
      <c r="D10" s="2" t="s">
        <v>175</v>
      </c>
      <c r="E10" s="2" t="str">
        <f t="shared" si="0"/>
        <v>C1</v>
      </c>
      <c r="F10" s="2" t="str">
        <f t="shared" si="1"/>
        <v>BC</v>
      </c>
      <c r="G10" s="2" t="str">
        <f t="shared" si="2"/>
        <v>FL02</v>
      </c>
      <c r="H10" s="2" t="str">
        <f t="shared" si="3"/>
        <v>Julius Ferguson</v>
      </c>
      <c r="I10" s="2" t="str">
        <f t="shared" si="4"/>
        <v>J 12/01/2005</v>
      </c>
      <c r="J10" s="2" t="str">
        <f t="shared" si="5"/>
        <v>J. Ferguson</v>
      </c>
    </row>
    <row r="11" spans="1:10" x14ac:dyDescent="0.25">
      <c r="A11" s="24">
        <v>39303</v>
      </c>
      <c r="B11" s="2" t="s">
        <v>176</v>
      </c>
      <c r="C11" s="2" t="s">
        <v>177</v>
      </c>
      <c r="D11" s="2" t="s">
        <v>178</v>
      </c>
      <c r="E11" s="2" t="str">
        <f t="shared" si="0"/>
        <v>C1</v>
      </c>
      <c r="F11" s="2" t="str">
        <f t="shared" si="1"/>
        <v>BC</v>
      </c>
      <c r="G11" s="2" t="str">
        <f t="shared" si="2"/>
        <v>FL03</v>
      </c>
      <c r="H11" s="2" t="str">
        <f t="shared" si="3"/>
        <v>Hannah Duncan</v>
      </c>
      <c r="I11" s="2" t="str">
        <f t="shared" si="4"/>
        <v>H 09/08/2007</v>
      </c>
      <c r="J11" s="2" t="str">
        <f t="shared" si="5"/>
        <v>H. Duncan</v>
      </c>
    </row>
  </sheetData>
  <mergeCells count="1">
    <mergeCell ref="A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B2" sqref="B2:E15"/>
    </sheetView>
  </sheetViews>
  <sheetFormatPr defaultRowHeight="15" x14ac:dyDescent="0.25"/>
  <cols>
    <col min="1" max="1" width="25.28515625" bestFit="1" customWidth="1"/>
    <col min="2" max="2" width="18.28515625" customWidth="1"/>
    <col min="3" max="3" width="18" customWidth="1"/>
    <col min="4" max="4" width="41.85546875" customWidth="1"/>
    <col min="5" max="5" width="16.85546875" customWidth="1"/>
  </cols>
  <sheetData>
    <row r="1" spans="1:5" ht="18.75" x14ac:dyDescent="0.3">
      <c r="A1" s="28" t="s">
        <v>179</v>
      </c>
      <c r="B1" s="28" t="s">
        <v>180</v>
      </c>
      <c r="C1" s="28" t="s">
        <v>181</v>
      </c>
      <c r="D1" s="28" t="s">
        <v>182</v>
      </c>
      <c r="E1" s="28" t="s">
        <v>152</v>
      </c>
    </row>
    <row r="2" spans="1:5" x14ac:dyDescent="0.25">
      <c r="A2" s="2" t="s">
        <v>183</v>
      </c>
      <c r="B2" s="2" t="str">
        <f>LEFT(A2,SEARCH(" ",A2)-1)</f>
        <v>Krishna</v>
      </c>
      <c r="C2" s="2" t="str">
        <f>RIGHT(A2,LEN(A2)-SEARCH(" ",A2))</f>
        <v>Roy</v>
      </c>
      <c r="D2" s="2" t="str">
        <f>LEFT(A2,1)&amp;". "&amp;RIGHT(A2,LEN(A2)-SEARCH(" ",A2))</f>
        <v>K. Roy</v>
      </c>
      <c r="E2" s="2" t="str">
        <f>CONCATENATE(B2," ",C2)</f>
        <v>Krishna Roy</v>
      </c>
    </row>
    <row r="3" spans="1:5" x14ac:dyDescent="0.25">
      <c r="A3" s="2" t="s">
        <v>184</v>
      </c>
      <c r="B3" s="2" t="str">
        <f t="shared" ref="B3:B15" si="0">LEFT(A3,SEARCH(" ",A3)-1)</f>
        <v>N.</v>
      </c>
      <c r="C3" s="2" t="str">
        <f t="shared" ref="C3:C15" si="1">RIGHT(A3,LEN(A3)-SEARCH(" ",A3))</f>
        <v>Ramanarayana</v>
      </c>
      <c r="D3" s="2" t="str">
        <f t="shared" ref="D3:D15" si="2">LEFT(A3,1)&amp;". "&amp;RIGHT(A3,LEN(A3)-SEARCH(" ",A3))</f>
        <v>N. Ramanarayana</v>
      </c>
      <c r="E3" s="2" t="str">
        <f t="shared" ref="E3:E15" si="3">CONCATENATE(B3," ",C3)</f>
        <v>N. Ramanarayana</v>
      </c>
    </row>
    <row r="4" spans="1:5" x14ac:dyDescent="0.25">
      <c r="A4" s="2" t="s">
        <v>185</v>
      </c>
      <c r="B4" s="2" t="str">
        <f t="shared" si="0"/>
        <v>Tom</v>
      </c>
      <c r="C4" s="2" t="str">
        <f t="shared" si="1"/>
        <v>Molwjeha</v>
      </c>
      <c r="D4" s="2" t="str">
        <f t="shared" si="2"/>
        <v>T. Molwjeha</v>
      </c>
      <c r="E4" s="2" t="str">
        <f t="shared" si="3"/>
        <v>Tom Molwjeha</v>
      </c>
    </row>
    <row r="5" spans="1:5" x14ac:dyDescent="0.25">
      <c r="A5" s="2" t="s">
        <v>12</v>
      </c>
      <c r="B5" s="2" t="str">
        <f t="shared" si="0"/>
        <v>Janet</v>
      </c>
      <c r="C5" s="2" t="str">
        <f t="shared" si="1"/>
        <v>Alvarez</v>
      </c>
      <c r="D5" s="2" t="str">
        <f t="shared" si="2"/>
        <v>J. Alvarez</v>
      </c>
      <c r="E5" s="2" t="str">
        <f t="shared" si="3"/>
        <v>Janet Alvarez</v>
      </c>
    </row>
    <row r="6" spans="1:5" x14ac:dyDescent="0.25">
      <c r="A6" s="2" t="s">
        <v>186</v>
      </c>
      <c r="B6" s="2" t="str">
        <f t="shared" si="0"/>
        <v>Lauren</v>
      </c>
      <c r="C6" s="2" t="str">
        <f t="shared" si="1"/>
        <v>Dessalwa</v>
      </c>
      <c r="D6" s="2" t="str">
        <f t="shared" si="2"/>
        <v>L. Dessalwa</v>
      </c>
      <c r="E6" s="2" t="str">
        <f t="shared" si="3"/>
        <v>Lauren Dessalwa</v>
      </c>
    </row>
    <row r="7" spans="1:5" x14ac:dyDescent="0.25">
      <c r="A7" s="2" t="s">
        <v>187</v>
      </c>
      <c r="B7" s="2" t="str">
        <f t="shared" si="0"/>
        <v>Gurmeender</v>
      </c>
      <c r="C7" s="2" t="str">
        <f t="shared" si="1"/>
        <v>Singh</v>
      </c>
      <c r="D7" s="2" t="str">
        <f t="shared" si="2"/>
        <v>G. Singh</v>
      </c>
      <c r="E7" s="2" t="str">
        <f t="shared" si="3"/>
        <v>Gurmeender Singh</v>
      </c>
    </row>
    <row r="8" spans="1:5" x14ac:dyDescent="0.25">
      <c r="A8" s="2" t="s">
        <v>188</v>
      </c>
      <c r="B8" s="2" t="str">
        <f t="shared" si="0"/>
        <v>Vinod</v>
      </c>
      <c r="C8" s="2" t="str">
        <f t="shared" si="1"/>
        <v>Acharya</v>
      </c>
      <c r="D8" s="2" t="str">
        <f t="shared" si="2"/>
        <v>V. Acharya</v>
      </c>
      <c r="E8" s="2" t="str">
        <f t="shared" si="3"/>
        <v>Vinod Acharya</v>
      </c>
    </row>
    <row r="9" spans="1:5" x14ac:dyDescent="0.25">
      <c r="A9" s="2" t="s">
        <v>63</v>
      </c>
      <c r="B9" s="2" t="str">
        <f t="shared" si="0"/>
        <v>Jon</v>
      </c>
      <c r="C9" s="2" t="str">
        <f t="shared" si="1"/>
        <v>Yang</v>
      </c>
      <c r="D9" s="2" t="str">
        <f t="shared" si="2"/>
        <v>J. Yang</v>
      </c>
      <c r="E9" s="2" t="str">
        <f t="shared" si="3"/>
        <v>Jon Yang</v>
      </c>
    </row>
    <row r="10" spans="1:5" x14ac:dyDescent="0.25">
      <c r="A10" s="2" t="s">
        <v>19</v>
      </c>
      <c r="B10" s="2" t="str">
        <f t="shared" si="0"/>
        <v>Sydney</v>
      </c>
      <c r="C10" s="2" t="str">
        <f t="shared" si="1"/>
        <v>Bennett</v>
      </c>
      <c r="D10" s="2" t="str">
        <f t="shared" si="2"/>
        <v>S. Bennett</v>
      </c>
      <c r="E10" s="2" t="str">
        <f t="shared" si="3"/>
        <v>Sydney Bennett</v>
      </c>
    </row>
    <row r="11" spans="1:5" x14ac:dyDescent="0.25">
      <c r="A11" s="2" t="s">
        <v>189</v>
      </c>
      <c r="B11" s="2" t="str">
        <f t="shared" si="0"/>
        <v>Kannanmuttuswamy</v>
      </c>
      <c r="C11" s="2" t="str">
        <f t="shared" si="1"/>
        <v>Ayeer</v>
      </c>
      <c r="D11" s="2" t="str">
        <f t="shared" si="2"/>
        <v>K. Ayeer</v>
      </c>
      <c r="E11" s="2" t="str">
        <f t="shared" si="3"/>
        <v>Kannanmuttuswamy Ayeer</v>
      </c>
    </row>
    <row r="12" spans="1:5" x14ac:dyDescent="0.25">
      <c r="A12" s="2" t="s">
        <v>190</v>
      </c>
      <c r="B12" s="2" t="str">
        <f t="shared" si="0"/>
        <v>A.</v>
      </c>
      <c r="C12" s="2" t="str">
        <f t="shared" si="1"/>
        <v>Typnis</v>
      </c>
      <c r="D12" s="2" t="str">
        <f t="shared" si="2"/>
        <v>A. Typnis</v>
      </c>
      <c r="E12" s="2" t="str">
        <f t="shared" si="3"/>
        <v>A. Typnis</v>
      </c>
    </row>
    <row r="13" spans="1:5" x14ac:dyDescent="0.25">
      <c r="A13" s="2" t="s">
        <v>191</v>
      </c>
      <c r="B13" s="2" t="str">
        <f t="shared" si="0"/>
        <v>Dharitri</v>
      </c>
      <c r="C13" s="2" t="str">
        <f t="shared" si="1"/>
        <v>Bollini</v>
      </c>
      <c r="D13" s="2" t="str">
        <f t="shared" si="2"/>
        <v>D. Bollini</v>
      </c>
      <c r="E13" s="2" t="str">
        <f t="shared" si="3"/>
        <v>Dharitri Bollini</v>
      </c>
    </row>
    <row r="14" spans="1:5" x14ac:dyDescent="0.25">
      <c r="A14" s="2" t="s">
        <v>192</v>
      </c>
      <c r="B14" s="2" t="str">
        <f t="shared" si="0"/>
        <v>Nadine</v>
      </c>
      <c r="C14" s="2" t="str">
        <f t="shared" si="1"/>
        <v>Giskin</v>
      </c>
      <c r="D14" s="2" t="str">
        <f t="shared" si="2"/>
        <v>N. Giskin</v>
      </c>
      <c r="E14" s="2" t="str">
        <f t="shared" si="3"/>
        <v>Nadine Giskin</v>
      </c>
    </row>
    <row r="15" spans="1:5" x14ac:dyDescent="0.25">
      <c r="A15" s="2" t="s">
        <v>193</v>
      </c>
      <c r="B15" s="2" t="str">
        <f t="shared" si="0"/>
        <v>Ross</v>
      </c>
      <c r="C15" s="2" t="str">
        <f t="shared" si="1"/>
        <v>Corcoran</v>
      </c>
      <c r="D15" s="2" t="str">
        <f t="shared" si="2"/>
        <v>R. Corcoran</v>
      </c>
      <c r="E15" s="2" t="str">
        <f t="shared" si="3"/>
        <v>Ross Corcoran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2022-10-11T04:06:12Z</dcterms:created>
  <dcterms:modified xsi:type="dcterms:W3CDTF">2024-06-06T11:35:01Z</dcterms:modified>
</cp:coreProperties>
</file>