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comments14.xml" ContentType="application/vnd.openxmlformats-officedocument.spreadsheetml.comments+xml"/>
  <Override PartName="/xl/worksheets/_rels/sheet15.xml.rels" ContentType="application/vnd.openxmlformats-package.relationships+xml"/>
  <Override PartName="/xl/worksheets/_rels/sheet8.xml.rels" ContentType="application/vnd.openxmlformats-package.relationships+xml"/>
  <Override PartName="/xl/worksheets/_rels/sheet14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13.xml.rels" ContentType="application/vnd.openxmlformats-package.relationships+xml"/>
  <Override PartName="/xl/worksheets/_rels/sheet6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comments13.xml" ContentType="application/vnd.openxmlformats-officedocument.spreadsheetml.comments+xml"/>
  <Override PartName="/xl/externalLinks/externalLink96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_rels/externalLink80.xml.rels" ContentType="application/vnd.openxmlformats-package.relationships+xml"/>
  <Override PartName="/xl/externalLinks/_rels/externalLink77.xml.rels" ContentType="application/vnd.openxmlformats-package.relationships+xml"/>
  <Override PartName="/xl/externalLinks/_rels/externalLink116.xml.rels" ContentType="application/vnd.openxmlformats-package.relationships+xml"/>
  <Override PartName="/xl/externalLinks/_rels/externalLink26.xml.rels" ContentType="application/vnd.openxmlformats-package.relationships+xml"/>
  <Override PartName="/xl/externalLinks/_rels/externalLink25.xml.rels" ContentType="application/vnd.openxmlformats-package.relationships+xml"/>
  <Override PartName="/xl/externalLinks/_rels/externalLink99.xml.rels" ContentType="application/vnd.openxmlformats-package.relationships+xml"/>
  <Override PartName="/xl/externalLinks/_rels/externalLink50.xml.rels" ContentType="application/vnd.openxmlformats-package.relationships+xml"/>
  <Override PartName="/xl/externalLinks/_rels/externalLink39.xml.rels" ContentType="application/vnd.openxmlformats-package.relationships+xml"/>
  <Override PartName="/xl/externalLinks/_rels/externalLink30.xml.rels" ContentType="application/vnd.openxmlformats-package.relationships+xml"/>
  <Override PartName="/xl/externalLinks/_rels/externalLink79.xml.rels" ContentType="application/vnd.openxmlformats-package.relationships+xml"/>
  <Override PartName="/xl/externalLinks/_rels/externalLink83.xml.rels" ContentType="application/vnd.openxmlformats-package.relationships+xml"/>
  <Override PartName="/xl/externalLinks/_rels/externalLink38.xml.rels" ContentType="application/vnd.openxmlformats-package.relationships+xml"/>
  <Override PartName="/xl/externalLinks/_rels/externalLink23.xml.rels" ContentType="application/vnd.openxmlformats-package.relationships+xml"/>
  <Override PartName="/xl/externalLinks/_rels/externalLink14.xml.rels" ContentType="application/vnd.openxmlformats-package.relationships+xml"/>
  <Override PartName="/xl/externalLinks/_rels/externalLink89.xml.rels" ContentType="application/vnd.openxmlformats-package.relationships+xml"/>
  <Override PartName="/xl/externalLinks/_rels/externalLink28.xml.rels" ContentType="application/vnd.openxmlformats-package.relationships+xml"/>
  <Override PartName="/xl/externalLinks/_rels/externalLink37.xml.rels" ContentType="application/vnd.openxmlformats-package.relationships+xml"/>
  <Override PartName="/xl/externalLinks/_rels/externalLink44.xml.rels" ContentType="application/vnd.openxmlformats-package.relationships+xml"/>
  <Override PartName="/xl/externalLinks/_rels/externalLink97.xml.rels" ContentType="application/vnd.openxmlformats-package.relationships+xml"/>
  <Override PartName="/xl/externalLinks/_rels/externalLink40.xml.rels" ContentType="application/vnd.openxmlformats-package.relationships+xml"/>
  <Override PartName="/xl/externalLinks/_rels/externalLink48.xml.rels" ContentType="application/vnd.openxmlformats-package.relationships+xml"/>
  <Override PartName="/xl/externalLinks/_rels/externalLink62.xml.rels" ContentType="application/vnd.openxmlformats-package.relationships+xml"/>
  <Override PartName="/xl/externalLinks/_rels/externalLink53.xml.rels" ContentType="application/vnd.openxmlformats-package.relationships+xml"/>
  <Override PartName="/xl/externalLinks/_rels/externalLink59.xml.rels" ContentType="application/vnd.openxmlformats-package.relationships+xml"/>
  <Override PartName="/xl/externalLinks/_rels/externalLink90.xml.rels" ContentType="application/vnd.openxmlformats-package.relationships+xml"/>
  <Override PartName="/xl/externalLinks/_rels/externalLink98.xml.rels" ContentType="application/vnd.openxmlformats-package.relationships+xml"/>
  <Override PartName="/xl/externalLinks/_rels/externalLink49.xml.rels" ContentType="application/vnd.openxmlformats-package.relationships+xml"/>
  <Override PartName="/xl/externalLinks/_rels/externalLink56.xml.rels" ContentType="application/vnd.openxmlformats-package.relationships+xml"/>
  <Override PartName="/xl/externalLinks/_rels/externalLink60.xml.rels" ContentType="application/vnd.openxmlformats-package.relationships+xml"/>
  <Override PartName="/xl/externalLinks/_rels/externalLink41.xml.rels" ContentType="application/vnd.openxmlformats-package.relationships+xml"/>
  <Override PartName="/xl/externalLinks/_rels/externalLink122.xml.rels" ContentType="application/vnd.openxmlformats-package.relationships+xml"/>
  <Override PartName="/xl/externalLinks/_rels/externalLink119.xml.rels" ContentType="application/vnd.openxmlformats-package.relationships+xml"/>
  <Override PartName="/xl/externalLinks/_rels/externalLink104.xml.rels" ContentType="application/vnd.openxmlformats-package.relationships+xml"/>
  <Override PartName="/xl/externalLinks/_rels/externalLink120.xml.rels" ContentType="application/vnd.openxmlformats-package.relationships+xml"/>
  <Override PartName="/xl/externalLinks/_rels/externalLink113.xml.rels" ContentType="application/vnd.openxmlformats-package.relationships+xml"/>
  <Override PartName="/xl/externalLinks/_rels/externalLink109.xml.rels" ContentType="application/vnd.openxmlformats-package.relationships+xml"/>
  <Override PartName="/xl/externalLinks/_rels/externalLink103.xml.rels" ContentType="application/vnd.openxmlformats-package.relationships+xml"/>
  <Override PartName="/xl/externalLinks/_rels/externalLink67.xml.rels" ContentType="application/vnd.openxmlformats-package.relationships+xml"/>
  <Override PartName="/xl/externalLinks/_rels/externalLink76.xml.rels" ContentType="application/vnd.openxmlformats-package.relationships+xml"/>
  <Override PartName="/xl/externalLinks/_rels/externalLink92.xml.rels" ContentType="application/vnd.openxmlformats-package.relationships+xml"/>
  <Override PartName="/xl/externalLinks/_rels/externalLink31.xml.rels" ContentType="application/vnd.openxmlformats-package.relationships+xml"/>
  <Override PartName="/xl/externalLinks/_rels/externalLink84.xml.rels" ContentType="application/vnd.openxmlformats-package.relationships+xml"/>
  <Override PartName="/xl/externalLinks/_rels/externalLink55.xml.rels" ContentType="application/vnd.openxmlformats-package.relationships+xml"/>
  <Override PartName="/xl/externalLinks/_rels/externalLink29.xml.rels" ContentType="application/vnd.openxmlformats-package.relationships+xml"/>
  <Override PartName="/xl/externalLinks/_rels/externalLink33.xml.rels" ContentType="application/vnd.openxmlformats-package.relationships+xml"/>
  <Override PartName="/xl/externalLinks/_rels/externalLink64.xml.rels" ContentType="application/vnd.openxmlformats-package.relationships+xml"/>
  <Override PartName="/xl/externalLinks/_rels/externalLink27.xml.rels" ContentType="application/vnd.openxmlformats-package.relationships+xml"/>
  <Override PartName="/xl/externalLinks/_rels/externalLink36.xml.rels" ContentType="application/vnd.openxmlformats-package.relationships+xml"/>
  <Override PartName="/xl/externalLinks/_rels/externalLink78.xml.rels" ContentType="application/vnd.openxmlformats-package.relationships+xml"/>
  <Override PartName="/xl/externalLinks/_rels/externalLink68.xml.rels" ContentType="application/vnd.openxmlformats-package.relationships+xml"/>
  <Override PartName="/xl/externalLinks/_rels/externalLink72.xml.rels" ContentType="application/vnd.openxmlformats-package.relationships+xml"/>
  <Override PartName="/xl/externalLinks/_rels/externalLink65.xml.rels" ContentType="application/vnd.openxmlformats-package.relationships+xml"/>
  <Override PartName="/xl/externalLinks/_rels/externalLink74.xml.rels" ContentType="application/vnd.openxmlformats-package.relationships+xml"/>
  <Override PartName="/xl/externalLinks/_rels/externalLink58.xml.rels" ContentType="application/vnd.openxmlformats-package.relationships+xml"/>
  <Override PartName="/xl/externalLinks/_rels/externalLink81.xml.rels" ContentType="application/vnd.openxmlformats-package.relationships+xml"/>
  <Override PartName="/xl/externalLinks/_rels/externalLink85.xml.rels" ContentType="application/vnd.openxmlformats-package.relationships+xml"/>
  <Override PartName="/xl/externalLinks/_rels/externalLink32.xml.rels" ContentType="application/vnd.openxmlformats-package.relationships+xml"/>
  <Override PartName="/xl/externalLinks/_rels/externalLink86.xml.rels" ContentType="application/vnd.openxmlformats-package.relationships+xml"/>
  <Override PartName="/xl/externalLinks/_rels/externalLink88.xml.rels" ContentType="application/vnd.openxmlformats-package.relationships+xml"/>
  <Override PartName="/xl/externalLinks/_rels/externalLink73.xml.rels" ContentType="application/vnd.openxmlformats-package.relationships+xml"/>
  <Override PartName="/xl/externalLinks/_rels/externalLink18.xml.rels" ContentType="application/vnd.openxmlformats-package.relationships+xml"/>
  <Override PartName="/xl/externalLinks/_rels/externalLink17.xml.rels" ContentType="application/vnd.openxmlformats-package.relationships+xml"/>
  <Override PartName="/xl/externalLinks/_rels/externalLink82.xml.rels" ContentType="application/vnd.openxmlformats-package.relationships+xml"/>
  <Override PartName="/xl/externalLinks/_rels/externalLink66.xml.rels" ContentType="application/vnd.openxmlformats-package.relationships+xml"/>
  <Override PartName="/xl/externalLinks/_rels/externalLink114.xml.rels" ContentType="application/vnd.openxmlformats-package.relationships+xml"/>
  <Override PartName="/xl/externalLinks/_rels/externalLink43.xml.rels" ContentType="application/vnd.openxmlformats-package.relationships+xml"/>
  <Override PartName="/xl/externalLinks/_rels/externalLink96.xml.rels" ContentType="application/vnd.openxmlformats-package.relationships+xml"/>
  <Override PartName="/xl/externalLinks/_rels/externalLink117.xml.rels" ContentType="application/vnd.openxmlformats-package.relationships+xml"/>
  <Override PartName="/xl/externalLinks/_rels/externalLink94.xml.rels" ContentType="application/vnd.openxmlformats-package.relationships+xml"/>
  <Override PartName="/xl/externalLinks/_rels/externalLink111.xml.rels" ContentType="application/vnd.openxmlformats-package.relationships+xml"/>
  <Override PartName="/xl/externalLinks/_rels/externalLink126.xml.rels" ContentType="application/vnd.openxmlformats-package.relationships+xml"/>
  <Override PartName="/xl/externalLinks/_rels/externalLink118.xml.rels" ContentType="application/vnd.openxmlformats-package.relationships+xml"/>
  <Override PartName="/xl/externalLinks/_rels/externalLink127.xml.rels" ContentType="application/vnd.openxmlformats-package.relationships+xml"/>
  <Override PartName="/xl/externalLinks/_rels/externalLink102.xml.rels" ContentType="application/vnd.openxmlformats-package.relationships+xml"/>
  <Override PartName="/xl/externalLinks/_rels/externalLink95.xml.rels" ContentType="application/vnd.openxmlformats-package.relationships+xml"/>
  <Override PartName="/xl/externalLinks/_rels/externalLink112.xml.rels" ContentType="application/vnd.openxmlformats-package.relationships+xml"/>
  <Override PartName="/xl/externalLinks/_rels/externalLink108.xml.rels" ContentType="application/vnd.openxmlformats-package.relationships+xml"/>
  <Override PartName="/xl/externalLinks/_rels/externalLink63.xml.rels" ContentType="application/vnd.openxmlformats-package.relationships+xml"/>
  <Override PartName="/xl/externalLinks/_rels/externalLink54.xml.rels" ContentType="application/vnd.openxmlformats-package.relationships+xml"/>
  <Override PartName="/xl/externalLinks/_rels/externalLink47.xml.rels" ContentType="application/vnd.openxmlformats-package.relationships+xml"/>
  <Override PartName="/xl/externalLinks/_rels/externalLink70.xml.rels" ContentType="application/vnd.openxmlformats-package.relationships+xml"/>
  <Override PartName="/xl/externalLinks/_rels/externalLink20.xml.rels" ContentType="application/vnd.openxmlformats-package.relationships+xml"/>
  <Override PartName="/xl/externalLinks/_rels/externalLink35.xml.rels" ContentType="application/vnd.openxmlformats-package.relationships+xml"/>
  <Override PartName="/xl/externalLinks/_rels/externalLink42.xml.rels" ContentType="application/vnd.openxmlformats-package.relationships+xml"/>
  <Override PartName="/xl/externalLinks/_rels/externalLink61.xml.rels" ContentType="application/vnd.openxmlformats-package.relationships+xml"/>
  <Override PartName="/xl/externalLinks/_rels/externalLink57.xml.rels" ContentType="application/vnd.openxmlformats-package.relationships+xml"/>
  <Override PartName="/xl/externalLinks/_rels/externalLink101.xml.rels" ContentType="application/vnd.openxmlformats-package.relationships+xml"/>
  <Override PartName="/xl/externalLinks/_rels/externalLink124.xml.rels" ContentType="application/vnd.openxmlformats-package.relationships+xml"/>
  <Override PartName="/xl/externalLinks/_rels/externalLink100.xml.rels" ContentType="application/vnd.openxmlformats-package.relationships+xml"/>
  <Override PartName="/xl/externalLinks/_rels/externalLink115.xml.rels" ContentType="application/vnd.openxmlformats-package.relationships+xml"/>
  <Override PartName="/xl/externalLinks/externalLink65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120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_rels/drawing5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drawing4.xml" ContentType="application/vnd.openxmlformats-officedocument.drawing+xml"/>
  <Override PartName="/xl/drawings/vmlDrawing4.vml" ContentType="application/vnd.openxmlformats-officedocument.vmlDrawing"/>
  <Override PartName="/xl/drawings/drawing5.xml" ContentType="application/vnd.openxmlformats-officedocument.drawing+xml"/>
  <Override PartName="/xl/drawings/vmlDrawing5.vml" ContentType="application/vnd.openxmlformats-officedocument.vmlDrawing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Jurnal Entri(draft)" sheetId="1" state="visible" r:id="rId2"/>
    <sheet name="LAP PENJUALAN" sheetId="2" state="visible" r:id="rId3"/>
    <sheet name="COA" sheetId="3" state="visible" r:id="rId4"/>
    <sheet name="1.1 LR Depo" sheetId="4" state="visible" r:id="rId5"/>
    <sheet name="1.3 LR PT" sheetId="5" state="visible" r:id="rId6"/>
    <sheet name="HPP DEPO" sheetId="6" state="visible" r:id="rId7"/>
    <sheet name="2. Neraca" sheetId="7" state="visible" r:id="rId8"/>
    <sheet name="1.2 Konsolidasi LR Depo" sheetId="8" state="visible" r:id="rId9"/>
    <sheet name="3. Arus Kas" sheetId="9" state="visible" r:id="rId10"/>
    <sheet name="Jenis Laporan" sheetId="10" state="visible" r:id="rId11"/>
    <sheet name="REKAP GL" sheetId="11" state="visible" r:id="rId12"/>
    <sheet name="selisih GL" sheetId="12" state="visible" r:id="rId13"/>
    <sheet name="Mutasi Kas dan Bank" sheetId="13" state="visible" r:id="rId14"/>
    <sheet name="HPP PABRIK" sheetId="14" state="visible" r:id="rId15"/>
    <sheet name="CashJournalReport" sheetId="15" state="visible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</externalReferences>
  <definedNames>
    <definedName function="false" hidden="true" localSheetId="14" name="_xlnm._FilterDatabase" vbProcedure="false">CashJournalReport!$A$3:$K$1332</definedName>
    <definedName function="false" hidden="true" localSheetId="2" name="_xlnm._FilterDatabase" vbProcedure="false">COA!$A$2:$C$2</definedName>
    <definedName function="false" hidden="true" localSheetId="5" name="_xlnm._FilterDatabase" vbProcedure="false">'HPP DEPO'!$A$3:$L$218</definedName>
    <definedName function="false" hidden="false" localSheetId="1" name="_xlnm.Print_Area" vbProcedure="false">'LAP PENJUALAN'!$O$7:$R$28</definedName>
    <definedName function="false" hidden="true" localSheetId="1" name="_xlnm._FilterDatabase" vbProcedure="false">'LAP PENJUALAN'!$A$6:$AH$45</definedName>
    <definedName function="false" hidden="false" localSheetId="10" name="_xlnm.Print_Area" vbProcedure="false">'REKAP GL'!$A$1:$H$46</definedName>
    <definedName function="false" hidden="false" name="A" vbProcedure="false">#REF!</definedName>
    <definedName function="false" hidden="false" name="A120_" vbProcedure="false">#REF!</definedName>
    <definedName function="false" hidden="false" name="A35_" vbProcedure="false">#REF!</definedName>
    <definedName function="false" hidden="false" name="A50_" vbProcedure="false">#REF!</definedName>
    <definedName function="false" hidden="false" name="A70_" vbProcedure="false">#REF!</definedName>
    <definedName function="false" hidden="false" name="A95_" vbProcedure="false">#REF!</definedName>
    <definedName function="false" hidden="false" name="aa" vbProcedure="false">[22]wwb!#ref!</definedName>
    <definedName function="false" hidden="false" name="AAA" vbProcedure="false">'[23]LAP PENJUALAN'!$B$1:$I$65536</definedName>
    <definedName function="false" hidden="false" name="aaaa" vbProcedure="false">#REF!</definedName>
    <definedName function="false" hidden="false" name="aaaaaaa" vbProcedure="false">{#N/A,#N/A,FALSE,"DATA"}</definedName>
    <definedName function="false" hidden="false" name="aaaaaaaa" vbProcedure="false">#REF!</definedName>
    <definedName function="false" hidden="false" name="aaaaaaaaa" vbProcedure="false">[24]wwb!#ref!</definedName>
    <definedName function="false" hidden="false" name="aaaaaaaaaaaaa" vbProcedure="false">#REF!</definedName>
    <definedName function="false" hidden="false" name="aaaaaaaaaaaaaa" vbProcedure="false">{#N/A,#N/A,FALSE,"DATA"}</definedName>
    <definedName function="false" hidden="false" name="aaaaaaaaaaaaaaa" vbProcedure="false">#REF!</definedName>
    <definedName function="false" hidden="false" name="aaaaaaaaaaaaaaaaaaaaaaaaa" vbProcedure="false">{#N/A,#N/A,FALSE,"DATA"}</definedName>
    <definedName function="false" hidden="false" name="aaaaaaaaaaaaaaaaaaaaaaaaaaaaa" vbProcedure="false">{#N/A,#N/A,FALSE,"DATA"}</definedName>
    <definedName function="false" hidden="false" name="ac" vbProcedure="false">{#N/A,#N/A,FALSE,"DATA"}</definedName>
    <definedName function="false" hidden="false" name="AC120_" vbProcedure="false">#REF!</definedName>
    <definedName function="false" hidden="false" name="AC35_" vbProcedure="false">#REF!</definedName>
    <definedName function="false" hidden="false" name="AC50_" vbProcedure="false">#REF!</definedName>
    <definedName function="false" hidden="false" name="AC70_" vbProcedure="false">#REF!</definedName>
    <definedName function="false" hidden="false" name="AC95_" vbProcedure="false">#REF!</definedName>
    <definedName function="false" hidden="false" name="ADAD" vbProcedure="false">'[25]LAP PENJUALAN'!$L$1:$S$65536</definedName>
    <definedName function="false" hidden="false" name="ADEEVA" vbProcedure="false">'[26]LAP PENJUALAN'!$B$1:$I$65536</definedName>
    <definedName function="false" hidden="false" name="ADEVA" vbProcedure="false">'[27]LAP PENJUALAN'!$L$1:$S$65536</definedName>
    <definedName function="false" hidden="false" name="ADI" vbProcedure="false">'[28]LAP PENJUALAN'!$B$1:$I$65536</definedName>
    <definedName function="false" hidden="false" name="ADIT" vbProcedure="false">[29]COGS!$B$1:$AF$65536</definedName>
    <definedName function="false" hidden="false" name="adiva" vbProcedure="false">'[30]LAP PENJUALAN'!$B$1:$I$65536</definedName>
    <definedName function="false" hidden="false" name="ag142X42" vbProcedure="false">[14]chitimc!#ref!</definedName>
    <definedName function="false" hidden="false" name="ag267N59" vbProcedure="false">[14]chitimc!#ref!</definedName>
    <definedName function="false" hidden="false" name="AJE" vbProcedure="false">{#N/A,#N/A,FALSE,"Aging Summary";#N/A,#N/A,FALSE,"Ratio Analysis";#N/A,#N/A,FALSE,"Test 120 Day Accts";#N/A,#N/A,FALSE,"Tickmarks"}</definedName>
    <definedName function="false" hidden="false" name="AK.GOLF" vbProcedure="false">"$'catatan Laporon'.$#REF!$#REF!"</definedName>
    <definedName function="false" hidden="false" name="AL7_" vbProcedure="false">#N/A</definedName>
    <definedName function="false" hidden="false" name="alk.1" vbProcedure="false">#REF!</definedName>
    <definedName function="false" hidden="false" name="alk.2" vbProcedure="false">#REF!</definedName>
    <definedName function="false" hidden="false" name="alk.3" vbProcedure="false">#REF!</definedName>
    <definedName function="false" hidden="false" name="ALK.4" vbProcedure="false">#REF!</definedName>
    <definedName function="false" hidden="false" name="alkeu.3" vbProcedure="false">#REF!</definedName>
    <definedName function="false" hidden="false" name="ame" vbProcedure="false">'[3]lkh sps'!#ref!</definedName>
    <definedName function="false" hidden="false" name="amel" vbProcedure="false">'[3]lkh sps'!#ref!</definedName>
    <definedName function="false" hidden="false" name="anscount" vbProcedure="false">1</definedName>
    <definedName function="false" hidden="false" name="AP" vbProcedure="false">#REF!</definedName>
    <definedName function="false" hidden="false" name="APR" vbProcedure="false">#REF!</definedName>
    <definedName function="false" hidden="false" name="APRIL" vbProcedure="false">#REF!</definedName>
    <definedName function="false" hidden="false" name="ARI" vbProcedure="false">'[28]LAP PENJUALAN'!$B$1:$I$65536</definedName>
    <definedName function="false" hidden="false" name="AS2DocOpenMode" vbProcedure="false">"AS2DocumentEdit"</definedName>
    <definedName function="false" hidden="false" name="AS2ReportLS" vbProcedure="false">1</definedName>
    <definedName function="false" hidden="false" name="AS2StaticLS" vbProcedure="false">#REF!</definedName>
    <definedName function="false" hidden="false" name="AS2SyncStepLS" vbProcedure="false">0</definedName>
    <definedName function="false" hidden="false" name="AS2TickmarkLS" vbProcedure="false">#REF!</definedName>
    <definedName function="false" hidden="false" name="AS2VersionLS" vbProcedure="false">300</definedName>
    <definedName function="false" hidden="false" name="asasa" vbProcedure="false">[31]COGS!$B$1:$AF$65536</definedName>
    <definedName function="false" hidden="false" name="asdad" vbProcedure="false">#REF!</definedName>
    <definedName function="false" hidden="false" name="aset" vbProcedure="false">#REF!</definedName>
    <definedName function="false" hidden="false" name="ASGHGH" vbProcedure="false">'[32]LAP MUTASI PRODUK'!$A$1:$M$65536</definedName>
    <definedName function="false" hidden="false" name="asih" vbProcedure="false">[33]COGS!$B$1:$AF$65536</definedName>
    <definedName function="false" hidden="false" name="atk" vbProcedure="false">#REF!</definedName>
    <definedName function="false" hidden="false" name="atkom" vbProcedure="false">{"'TT'!$A$1:$AH$53"}</definedName>
    <definedName function="false" hidden="false" name="A_" vbProcedure="false">'[3]lkh sps'!#ref!</definedName>
    <definedName function="false" hidden="false" name="B" vbProcedure="false">#REF!</definedName>
    <definedName function="false" hidden="false" name="B.OPRSL." vbProcedure="false">#REF!</definedName>
    <definedName function="false" hidden="false" name="b243xbbxnd" vbProcedure="false">{#N/A,#N/A,FALSE,"12MFC"}</definedName>
    <definedName function="false" hidden="false" name="bad" vbProcedure="false">{"'TT'!$A$1:$AH$53"}</definedName>
    <definedName function="false" hidden="false" name="BADM" vbProcedure="false">#REF!</definedName>
    <definedName function="false" hidden="false" name="bangciti" vbProcedure="false">'[14]dongia (2)'!#ref!</definedName>
    <definedName function="false" hidden="false" name="BANK" vbProcedure="false">"$'catatan Laporon'.$#REF!$#REF!"</definedName>
    <definedName function="false" hidden="false" name="baru" vbProcedure="false">#REF!</definedName>
    <definedName function="false" hidden="false" name="BBJRMU" vbProcedure="false">#REF!</definedName>
    <definedName function="false" hidden="false" name="BBKRMT" vbProcedure="false">#REF!</definedName>
    <definedName function="false" hidden="false" name="bdht15nc" vbProcedure="false">[14]gtrinh!#ref!</definedName>
    <definedName function="false" hidden="false" name="bdht15vl" vbProcedure="false">[14]gtrinh!#ref!</definedName>
    <definedName function="false" hidden="false" name="bdht25nc" vbProcedure="false">[14]gtrinh!#ref!</definedName>
    <definedName function="false" hidden="false" name="bdht25vl" vbProcedure="false">[14]gtrinh!#ref!</definedName>
    <definedName function="false" hidden="false" name="bdht325nc" vbProcedure="false">[14]gtrinh!#ref!</definedName>
    <definedName function="false" hidden="false" name="bdht325vl" vbProcedure="false">[14]gtrinh!#ref!</definedName>
    <definedName function="false" hidden="false" name="BDNS" vbProcedure="false">#REF!</definedName>
    <definedName function="false" hidden="false" name="bensin" vbProcedure="false">#REF!</definedName>
    <definedName function="false" hidden="false" name="BG_Del" vbProcedure="false">15</definedName>
    <definedName function="false" hidden="false" name="BG_Ins" vbProcedure="false">4</definedName>
    <definedName function="false" hidden="false" name="BG_Mod" vbProcedure="false">6</definedName>
    <definedName function="false" hidden="false" name="bh" vbProcedure="false">{#N/A,#N/A,FALSE,"DATA"}</definedName>
    <definedName function="false" hidden="false" name="biaya" vbProcedure="false">#REF!</definedName>
    <definedName function="false" hidden="false" name="bj" vbProcedure="false">'[34]sale-leaseback (2)'!#ref!</definedName>
    <definedName function="false" hidden="false" name="BNE" vbProcedure="false">#REF!</definedName>
    <definedName function="false" hidden="false" name="BON" vbProcedure="false">"$'catatan Laporon'.$#REF!$#REF!"</definedName>
    <definedName function="false" hidden="false" name="bp" vbProcedure="false">[18]COGS!$A$8:$T$24</definedName>
    <definedName function="false" hidden="false" name="BPBGN" vbProcedure="false">#REF!</definedName>
    <definedName function="false" hidden="false" name="BPGRDO" vbProcedure="false">#REF!</definedName>
    <definedName function="false" hidden="false" name="BPMLHRN" vbProcedure="false">#REF!</definedName>
    <definedName function="false" hidden="false" name="BPOS" vbProcedure="false">#REF!</definedName>
    <definedName function="false" hidden="false" name="brg" vbProcedure="false">[18]COGS!$B$8:$R$24</definedName>
    <definedName function="false" hidden="false" name="BRPKG" vbProcedure="false">#REF!</definedName>
    <definedName function="false" hidden="false" name="brt" vbProcedure="false">#REF!</definedName>
    <definedName function="false" hidden="false" name="BTLP" vbProcedure="false">#REF!</definedName>
    <definedName function="false" hidden="false" name="bubga" vbProcedure="false">#REF!</definedName>
    <definedName function="false" hidden="false" name="BULANAN" vbProcedure="false">#REF!</definedName>
    <definedName function="false" hidden="false" name="by" vbProcedure="false">[18]TIS!$B$485:$K$550</definedName>
    <definedName function="false" hidden="false" name="BY.UMUM" vbProcedure="false">"$'catatan Laporon'.$#REF!$#REF!"</definedName>
    <definedName function="false" hidden="false" name="b_240" vbProcedure="false">'[14]thpdmoi  (2)'!#ref!</definedName>
    <definedName function="false" hidden="false" name="b_280" vbProcedure="false">'[14]thpdmoi  (2)'!#ref!</definedName>
    <definedName function="false" hidden="false" name="b_320" vbProcedure="false">'[14]thpdmoi  (2)'!#ref!</definedName>
    <definedName function="false" hidden="false" name="CAPDAT" vbProcedure="false">[14]phuluc1!#ref!</definedName>
    <definedName function="false" hidden="false" name="CASH" vbProcedure="false">'[37]LAP PENJUALAN'!$B$1:$I$1048576</definedName>
    <definedName function="false" hidden="false" name="cashflow" vbProcedure="false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function="false" hidden="false" name="cashflow2004" vbProcedure="false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function="false" hidden="false" name="cc" vbProcedure="false">[38]COGS!$B$1:$AF$1048576</definedName>
    <definedName function="false" hidden="false" name="CCC" vbProcedure="false">[39]Customer!$A$2:$A$2472</definedName>
    <definedName function="false" hidden="false" name="cccccccccccccccccccc" vbProcedure="false">{#N/A,#N/A,FALSE,"DATA"}</definedName>
    <definedName function="false" hidden="false" name="CCS" vbProcedure="false">#REF!</definedName>
    <definedName function="false" hidden="false" name="CDD" vbProcedure="false">#REF!</definedName>
    <definedName function="false" hidden="false" name="CDDD" vbProcedure="false">'[14]thpdmoi  (2)'!#ref!</definedName>
    <definedName function="false" hidden="false" name="cddd1p" vbProcedure="false">'[14]TONG HOP VL-NC'!$C$3</definedName>
    <definedName function="false" hidden="false" name="cddd3p" vbProcedure="false">'[14]TONG HOP VL-NC'!$C$2</definedName>
    <definedName function="false" hidden="false" name="cdvv" vbProcedure="false">{"'TT'!$A$1:$AH$53"}</definedName>
    <definedName function="false" hidden="false" name="cgionc" vbProcedure="false">'[14]lam-moi'!#ref!</definedName>
    <definedName function="false" hidden="false" name="cgiovl" vbProcedure="false">'[14]lam-moi'!#ref!</definedName>
    <definedName function="false" hidden="false" name="CH" vbProcedure="false">#REF!</definedName>
    <definedName function="false" hidden="false" name="chhtnc" vbProcedure="false">'[14]lam-moi'!#ref!</definedName>
    <definedName function="false" hidden="false" name="chhtvl" vbProcedure="false">'[14]lam-moi'!#ref!</definedName>
    <definedName function="false" hidden="false" name="chnc" vbProcedure="false">'[14]lam-moi'!#ref!</definedName>
    <definedName function="false" hidden="false" name="chvl" vbProcedure="false">'[14]lam-moi'!#ref!</definedName>
    <definedName function="false" hidden="false" name="citidd" vbProcedure="false">'[14]dongia (2)'!#ref!</definedName>
    <definedName function="false" hidden="false" name="CK" vbProcedure="false">#REF!</definedName>
    <definedName function="false" hidden="false" name="cknc" vbProcedure="false">'[14]lam-moi'!#ref!</definedName>
    <definedName function="false" hidden="false" name="ckvl" vbProcedure="false">'[14]lam-moi'!#ref!</definedName>
    <definedName function="false" hidden="false" name="clvc1" vbProcedure="false">[14]chitiet!$D$3</definedName>
    <definedName function="false" hidden="false" name="CLVC3" vbProcedure="false">0.1</definedName>
    <definedName function="false" hidden="false" name="CLVCTB" vbProcedure="false">#REF!</definedName>
    <definedName function="false" hidden="false" name="CL_CC" vbProcedure="false">[40]Sheet2!$T$2:$U$427</definedName>
    <definedName function="false" hidden="false" name="CN3p" vbProcedure="false">'[14]TONGKE3p '!$X$295</definedName>
    <definedName function="false" hidden="false" name="COGS" vbProcedure="false">[37]COGS!$B$1:$AE$1048576</definedName>
    <definedName function="false" hidden="false" name="cong1x15" vbProcedure="false">[14]giathanh1!#ref!</definedName>
    <definedName function="false" hidden="false" name="COPY" vbProcedure="false">{#N/A,#N/A,FALSE,"DATA"}</definedName>
    <definedName function="false" hidden="false" name="Cot_thep" vbProcedure="false">[44]Du_lieu!$C$19</definedName>
    <definedName function="false" hidden="false" name="Cov_oK" vbProcedure="false">[45]wwb!#ref!</definedName>
    <definedName function="false" hidden="false" name="CPVC100" vbProcedure="false">#REF!</definedName>
    <definedName function="false" hidden="false" name="CPVC1KM" vbProcedure="false">'[14]TH VL, NC, DDHT Thanhphuoc'!$J$19</definedName>
    <definedName function="false" hidden="false" name="CPVCDN" vbProcedure="false">'[14]#REF'!$K$33</definedName>
    <definedName function="false" hidden="false" name="CRD" vbProcedure="false">#REF!</definedName>
    <definedName function="false" hidden="false" name="CREDIT" vbProcedure="false">'[37]LAP PENJUALAN'!$L$1:$S$1048576</definedName>
    <definedName function="false" hidden="false" name="CRS" vbProcedure="false">#REF!</definedName>
    <definedName function="false" hidden="false" name="CS" vbProcedure="false">#REF!</definedName>
    <definedName function="false" hidden="false" name="csd3p" vbProcedure="false">#REF!</definedName>
    <definedName function="false" hidden="false" name="csddg1p" vbProcedure="false">#REF!</definedName>
    <definedName function="false" hidden="false" name="csddt1p" vbProcedure="false">#REF!</definedName>
    <definedName function="false" hidden="false" name="csht3p" vbProcedure="false">#REF!</definedName>
    <definedName function="false" hidden="false" name="cti3x15" vbProcedure="false">[14]giathanh1!#ref!</definedName>
    <definedName function="false" hidden="false" name="culy1" vbProcedure="false">[14]dongia!#ref!</definedName>
    <definedName function="false" hidden="false" name="culy2" vbProcedure="false">[14]dongia!#ref!</definedName>
    <definedName function="false" hidden="false" name="culy3" vbProcedure="false">[14]dongia!#ref!</definedName>
    <definedName function="false" hidden="false" name="culy4" vbProcedure="false">[14]dongia!#ref!</definedName>
    <definedName function="false" hidden="false" name="culy5" vbProcedure="false">[14]dongia!#ref!</definedName>
    <definedName function="false" hidden="false" name="cuoc" vbProcedure="false">[14]dongia!#ref!</definedName>
    <definedName function="false" hidden="false" name="CUST" vbProcedure="false">[46]kkp!#ref!</definedName>
    <definedName function="false" hidden="false" name="customerID" vbProcedure="false">[47]Customers!$A$1:$A$65536</definedName>
    <definedName function="false" hidden="false" name="cv" vbProcedure="false">[48]gvl!$N$17</definedName>
    <definedName function="false" hidden="false" name="CX" vbProcedure="false">#REF!</definedName>
    <definedName function="false" hidden="false" name="cxhtnc" vbProcedure="false">'[14]lam-moi'!#ref!</definedName>
    <definedName function="false" hidden="false" name="cxhtvl" vbProcedure="false">'[14]lam-moi'!#ref!</definedName>
    <definedName function="false" hidden="false" name="cxnc" vbProcedure="false">'[14]lam-moi'!#ref!</definedName>
    <definedName function="false" hidden="false" name="cxvl" vbProcedure="false">'[14]lam-moi'!#ref!</definedName>
    <definedName function="false" hidden="false" name="cxxnc" vbProcedure="false">'[14]lam-moi'!#ref!</definedName>
    <definedName function="false" hidden="false" name="cxxvl" vbProcedure="false">'[14]lam-moi'!#ref!</definedName>
    <definedName function="false" hidden="false" name="C_" vbProcedure="false">#REF!</definedName>
    <definedName function="false" hidden="false" name="C_Ok" vbProcedure="false">#REF!</definedName>
    <definedName function="false" hidden="false" name="Cöï_ly_vaän_chuyeãn" vbProcedure="false">#REF!</definedName>
    <definedName function="false" hidden="false" name="CÖÏ_LY_VAÄN_CHUYEÅN" vbProcedure="false">#REF!</definedName>
    <definedName function="false" hidden="false" name="D" vbProcedure="false">'[49]NERACA LAJUR'!$A$1:$S$65536</definedName>
    <definedName function="false" hidden="false" name="D1x49" vbProcedure="false">[14]chitimc!#ref!</definedName>
    <definedName function="false" hidden="false" name="D1x49x49" vbProcedure="false">[14]chitimc!#ref!</definedName>
    <definedName function="false" hidden="false" name="d24nc" vbProcedure="false">'[14]lam-moi'!#ref!</definedName>
    <definedName function="false" hidden="false" name="d24vl" vbProcedure="false">'[14]lam-moi'!#ref!</definedName>
    <definedName function="false" hidden="false" name="dani" vbProcedure="false">'[50]LAP PENJUALAN'!$B$1:$I$65536</definedName>
    <definedName function="false" hidden="false" name="DANONE" vbProcedure="false">'[12]rinci trf'!#ref!</definedName>
    <definedName function="false" hidden="false" name="DANONE." vbProcedure="false">'[12]rinci trf'!#ref!</definedName>
    <definedName function="false" hidden="false" name="data" vbProcedure="false">#REF!</definedName>
    <definedName function="false" hidden="false" name="Data.Dump" vbProcedure="false">OFFSET([52]!Data.Top.Left,1,0)</definedName>
    <definedName function="false" hidden="false" name="dataq" vbProcedure="false">#REF!</definedName>
    <definedName function="false" hidden="false" name="davit" vbProcedure="false">'[53]LAP PENJUALAN'!$B$1:$I$65536</definedName>
    <definedName function="false" hidden="false" name="DD" vbProcedure="false">#REF!</definedName>
    <definedName function="false" hidden="false" name="dd.l" vbProcedure="false">[54]COGS!$B$1:$AF$65536</definedName>
    <definedName function="false" hidden="false" name="dd1pnc" vbProcedure="false">[14]chitiet!$G$404</definedName>
    <definedName function="false" hidden="false" name="dd1pvl" vbProcedure="false">[14]chitiet!$G$383</definedName>
    <definedName function="false" hidden="false" name="dd1x2" vbProcedure="false">[48]gvl!$N$9</definedName>
    <definedName function="false" hidden="false" name="dd3pctnc" vbProcedure="false">'[14]lam-moi'!#ref!</definedName>
    <definedName function="false" hidden="false" name="dd3pctvl" vbProcedure="false">'[14]lam-moi'!#ref!</definedName>
    <definedName function="false" hidden="false" name="dd3plmvl" vbProcedure="false">'[14]lam-moi'!#ref!</definedName>
    <definedName function="false" hidden="false" name="dd3pnc" vbProcedure="false">'[14]lam-moi'!#ref!</definedName>
    <definedName function="false" hidden="false" name="dd3pvl" vbProcedure="false">'[14]lam-moi'!#ref!</definedName>
    <definedName function="false" hidden="false" name="DDD" vbProcedure="false">[39]Customer!$A$2:$A$2472</definedName>
    <definedName function="false" hidden="false" name="ddhtnc" vbProcedure="false">'[14]lam-moi'!#ref!</definedName>
    <definedName function="false" hidden="false" name="ddhtvl" vbProcedure="false">'[14]lam-moi'!#ref!</definedName>
    <definedName function="false" hidden="false" name="ddk" vbProcedure="false">[55]COGS!$B$1:$AE$65536</definedName>
    <definedName function="false" hidden="false" name="ddt2nc" vbProcedure="false">[14]gtrinh!#ref!</definedName>
    <definedName function="false" hidden="false" name="ddt2vl" vbProcedure="false">[14]gtrinh!#ref!</definedName>
    <definedName function="false" hidden="false" name="ddtd3pnc" vbProcedure="false">'[14]thao-go'!#ref!</definedName>
    <definedName function="false" hidden="false" name="ddtt1pnc" vbProcedure="false">[14]gtrinh!#ref!</definedName>
    <definedName function="false" hidden="false" name="ddtt1pvl" vbProcedure="false">[14]gtrinh!#ref!</definedName>
    <definedName function="false" hidden="false" name="ddtt3pnc" vbProcedure="false">[14]gtrinh!#ref!</definedName>
    <definedName function="false" hidden="false" name="ddtt3pvl" vbProcedure="false">[14]gtrinh!#ref!</definedName>
    <definedName function="false" hidden="false" name="DEDEN" vbProcedure="false">'[56]LAP PENJUALAN'!$B$1:$I$65536</definedName>
    <definedName function="false" hidden="false" name="DENI" vbProcedure="false">'[57]LAP MUTASI PRODUK'!$A$1:$M$65536</definedName>
    <definedName function="false" hidden="false" name="DEPO" vbProcedure="false">'[59]LAP PENJUALAN'!$B$1:$I$65536</definedName>
    <definedName function="false" hidden="false" name="DEPOSITO" vbProcedure="false">"$'catatan Laporon'.$#REF!$#REF!"</definedName>
    <definedName function="false" hidden="false" name="DETAIL" vbProcedure="false">#REF!</definedName>
    <definedName function="false" hidden="false" name="DEVA" vbProcedure="false">'[53]LAP PENJUALAN'!$B$1:$I$65536</definedName>
    <definedName function="false" hidden="false" name="df" vbProcedure="false">{#N/A,#N/A,FALSE,"DATA"}</definedName>
    <definedName function="false" hidden="false" name="dffffgf" vbProcedure="false">'[61]LAP PENJUALAN'!$B$1:$I$65536</definedName>
    <definedName function="false" hidden="false" name="dfg" vbProcedure="false">[54]COGS!$B$1:$AF$65536</definedName>
    <definedName function="false" hidden="false" name="DGM" vbProcedure="false">[14]DONGIA!$A$453:$F$459</definedName>
    <definedName function="false" hidden="false" name="dgnc" vbProcedure="false">#REF!</definedName>
    <definedName function="false" hidden="false" name="DGTH" vbProcedure="false">[14]dongia!#ref!</definedName>
    <definedName function="false" hidden="false" name="DGTH1" vbProcedure="false">[14]DONGIA!$A$414:$G$452</definedName>
    <definedName function="false" hidden="false" name="dgth2" vbProcedure="false">[14]DONGIA!$A$414:$G$439</definedName>
    <definedName function="false" hidden="false" name="DGTR" vbProcedure="false">[14]DONGIA!$A$472:$I$521</definedName>
    <definedName function="false" hidden="false" name="dgvl" vbProcedure="false">#REF!</definedName>
    <definedName function="false" hidden="false" name="DGVL1" vbProcedure="false">[14]DONGIA!$A$5:$F$235</definedName>
    <definedName function="false" hidden="false" name="DGVT" vbProcedure="false">'[14]DON GIA'!$C$5:$G$137</definedName>
    <definedName function="false" hidden="false" name="dia" vbProcedure="false">'[62]LAP PENJUALAN'!$B$1:$I$65536</definedName>
    <definedName function="false" hidden="false" name="DIAH" vbProcedure="false">[18]TIS!$B$6:$K$484</definedName>
    <definedName function="false" hidden="false" name="DIDIK" vbProcedure="false">'[53]LAP PENJUALAN'!$B$1:$I$65536</definedName>
    <definedName function="false" hidden="false" name="DIDIT" vbProcedure="false">[64]COGS!$B$1:$AE$65536</definedName>
    <definedName function="false" hidden="false" name="DINA" vbProcedure="false">[59]COGS!$B$1:$AF$65536</definedName>
    <definedName function="false" hidden="false" name="DITA" vbProcedure="false">'[28]LAP PENJUALAN'!$B$1:$I$65536</definedName>
    <definedName function="false" hidden="false" name="djdjdk" vbProcedure="false">'[65]LAP PENJUALAN'!$B$1:$I$65536</definedName>
    <definedName function="false" hidden="false" name="DL15HT" vbProcedure="false">'[14]tongke-ht'!#ref!</definedName>
    <definedName function="false" hidden="false" name="DL16HT" vbProcedure="false">'[14]tongke-ht'!#ref!</definedName>
    <definedName function="false" hidden="false" name="DL19HT" vbProcedure="false">'[14]tongke-ht'!#ref!</definedName>
    <definedName function="false" hidden="false" name="DL20HT" vbProcedure="false">'[14]tongke-ht'!#ref!</definedName>
    <definedName function="false" hidden="false" name="DLDLD" vbProcedure="false">[66]COGS!$B$1:$AF$65536</definedName>
    <definedName function="false" hidden="false" name="dongia" vbProcedure="false">[14]DG!$A$4:$I$567</definedName>
    <definedName function="false" hidden="false" name="dongia1" vbProcedure="false">[14]DG!$A$4:$H$606</definedName>
    <definedName function="false" hidden="false" name="dp" vbProcedure="false">#REF!</definedName>
    <definedName function="false" hidden="false" name="DRIVER" vbProcedure="false">[67]Driver!$A$1:$B$1048576</definedName>
    <definedName function="false" hidden="false" name="ds1pnc" vbProcedure="false">#REF!</definedName>
    <definedName function="false" hidden="false" name="ds1pvl" vbProcedure="false">#REF!</definedName>
    <definedName function="false" hidden="false" name="ds3pnc" vbProcedure="false">#REF!</definedName>
    <definedName function="false" hidden="false" name="ds3pvl" vbProcedure="false">#REF!</definedName>
    <definedName function="false" hidden="false" name="dsct3pnc" vbProcedure="false">'[14]#ref'!#ref!</definedName>
    <definedName function="false" hidden="false" name="dsct3pvl" vbProcedure="false">'[14]#ref'!#ref!</definedName>
    <definedName function="false" hidden="false" name="DSD" vbProcedure="false">'[68]LAP MUTASI PRODUK'!$A$1:$M$65536</definedName>
    <definedName function="false" hidden="false" name="dtr" vbProcedure="false">[22]wwb!#ref!</definedName>
    <definedName function="false" hidden="false" name="duong1" vbProcedure="false">[14]dongia!#ref!</definedName>
    <definedName function="false" hidden="false" name="duong2" vbProcedure="false">[14]dongia!#ref!</definedName>
    <definedName function="false" hidden="false" name="duong3" vbProcedure="false">[14]dongia!#ref!</definedName>
    <definedName function="false" hidden="false" name="duong4" vbProcedure="false">[14]dongia!#ref!</definedName>
    <definedName function="false" hidden="false" name="duong5" vbProcedure="false">[14]dongia!#ref!</definedName>
    <definedName function="false" hidden="false" name="ERIK" vbProcedure="false">'[28]LAP PENJUALAN'!$B$1:$I$65536</definedName>
    <definedName function="false" hidden="false" name="Excel_BuiltIn_Print_Area_1" vbProcedure="false">#REF!</definedName>
    <definedName function="false" hidden="false" name="Excel_BuiltIn_Print_Area_2" vbProcedure="false">#REF!</definedName>
    <definedName function="false" hidden="false" name="Excel_BuiltIn_Print_Area_4_1_1" vbProcedure="false">[69]neraca_05!#ref!</definedName>
    <definedName function="false" hidden="false" name="Excel_BuiltIn_Print_Area_4_1_1_1" vbProcedure="false">[69]neraca_05!#ref!</definedName>
    <definedName function="false" hidden="false" name="Excel_BuiltIn_Print_Area_4_1_1_1_1" vbProcedure="false">[69]neraca_05!#ref!</definedName>
    <definedName function="false" hidden="false" name="Excel_BuiltIn_Print_Area_5_1_1_1" vbProcedure="false">[69]laba_rugi!#ref!</definedName>
    <definedName function="false" hidden="false" name="Excel_BuiltIn_Print_Area_5_1_1_1_1" vbProcedure="false">[69]laba_rugi!#ref!</definedName>
    <definedName function="false" hidden="false" name="Excel_BuiltIn_Print_Area_6" vbProcedure="false">[2]jurnal!#ref!</definedName>
    <definedName function="false" hidden="false" name="Excel_BuiltIn_Print_Area_7" vbProcedure="false">#REF!</definedName>
    <definedName function="false" hidden="false" name="Excel_BuiltIn_Print_Area_8_1_1" vbProcedure="false">[70]NERACA!$A$2:$F$66,[70]NERACA!$D$3:$E$53</definedName>
    <definedName function="false" hidden="false" name="Excel_BuiltIn_Print_Area_8_1_1_1" vbProcedure="false">[70]NERACA!$A$2:$F$67,[70]NERACA!$D$3:$E$54</definedName>
    <definedName function="false" hidden="false" name="f" vbProcedure="false">'[72]LAP MUTASI PRODUK'!$A$1:$M$65536</definedName>
    <definedName function="false" hidden="false" name="F115_" vbProcedure="false">[1]granit!#ref!</definedName>
    <definedName function="false" hidden="false" name="f92F56" vbProcedure="false">[14]dtxl!#ref!</definedName>
    <definedName function="false" hidden="false" name="fara" vbProcedure="false">'[60]LAP PENJUALAN'!$B$1:$I$65536</definedName>
    <definedName function="false" hidden="false" name="FAS" vbProcedure="false">#REF!</definedName>
    <definedName function="false" hidden="false" name="FD" vbProcedure="false">{#N/A,#N/A,FALSE,"DATA"}</definedName>
    <definedName function="false" hidden="false" name="FF" vbProcedure="false">{#N/A,#N/A,FALSE,"DATA"}</definedName>
    <definedName function="false" hidden="false" name="FFFF" vbProcedure="false">#REF!</definedName>
    <definedName function="false" hidden="false" name="ffffffffff" vbProcedure="false">#REF!</definedName>
    <definedName function="false" hidden="false" name="fg" vbProcedure="false">{#N/A,#N/A,FALSE,"DATA"}</definedName>
    <definedName function="false" hidden="false" name="fgfj" vbProcedure="false">'[73]NERACA LAJUR'!$A$1:$S$65536</definedName>
    <definedName function="false" hidden="false" name="fgfjjgjgjhghjgjgjg" vbProcedure="false">#REF!</definedName>
    <definedName function="false" hidden="false" name="FIFI" vbProcedure="false">'[74]LAP PENJUALAN'!$B$1:$I$65536</definedName>
    <definedName function="false" hidden="false" name="fill" vbProcedure="false">[75]analis!#ref!</definedName>
    <definedName function="false" hidden="false" name="FiscalYearStartDate" vbProcedure="false">#REF!</definedName>
    <definedName function="false" hidden="false" name="FITA" vbProcedure="false">'[76]LAP PENJUALAN'!$B$1:$I$65536</definedName>
    <definedName function="false" hidden="false" name="fitra" vbProcedure="false">'[77]LAP PENJUALAN'!$B$1:$I$65536</definedName>
    <definedName function="false" hidden="false" name="FITRI" vbProcedure="false">'[56]LAP PENJUALAN'!$B$1:$I$65536</definedName>
    <definedName function="false" hidden="false" name="FJHK" vbProcedure="false">'[78]LAP PENJUALAN'!$B$1:$I$65536</definedName>
    <definedName function="false" hidden="false" name="fr" vbProcedure="false">{#N/A,#N/A,FALSE,"DATA"}</definedName>
    <definedName function="false" hidden="false" name="ftr" vbProcedure="false">'[79]REKAP GL'!$B$1:$H$65536</definedName>
    <definedName function="false" hidden="false" name="g" vbProcedure="false">'[72]REKAP GL'!$B$1:$H$65536</definedName>
    <definedName function="false" hidden="false" name="GAJI" vbProcedure="false">#REF!</definedName>
    <definedName function="false" hidden="false" name="GEGEG" vbProcedure="false">'[56]LAP PENJUALAN'!$B$1:$I$65536</definedName>
    <definedName function="false" hidden="false" name="gg_sort" vbProcedure="false">#REF!</definedName>
    <definedName function="false" hidden="false" name="GIRO" vbProcedure="false">'[78]LAP PENJUALAN'!$L$1:$S$65536</definedName>
    <definedName function="false" hidden="false" name="gl3p" vbProcedure="false">#REF!</definedName>
    <definedName function="false" hidden="false" name="GLS" vbProcedure="false">#REF!</definedName>
    <definedName function="false" hidden="false" name="goni" vbProcedure="false">'[79]LAP PENJUALAN'!$B$1:$I$65536</definedName>
    <definedName function="false" hidden="false" name="GRESIK" vbProcedure="false">#REF!</definedName>
    <definedName function="false" hidden="false" name="H" vbProcedure="false">'[80]NERACA LAJUR'!$A$1:$S$1048576</definedName>
    <definedName function="false" hidden="false" name="HAHA" vbProcedure="false">'[81]LAP PENJUALAN'!$L$1:$S$65536</definedName>
    <definedName function="false" hidden="false" name="HARGA" vbProcedure="false">[82]HARGA!$C$1:$D$65536</definedName>
    <definedName function="false" hidden="false" name="Heä_soá_laép_xaø_H" vbProcedure="false">1.7</definedName>
    <definedName function="false" hidden="false" name="heä_soá_sình_laày" vbProcedure="false">#REF!</definedName>
    <definedName function="false" hidden="false" name="hfg" vbProcedure="false">#REF!</definedName>
    <definedName function="false" hidden="false" name="HH15HT" vbProcedure="false">'[14]tongke-ht'!#ref!</definedName>
    <definedName function="false" hidden="false" name="HH16HT" vbProcedure="false">'[14]tongke-ht'!#ref!</definedName>
    <definedName function="false" hidden="false" name="HH19HT" vbProcedure="false">'[14]tongke-ht'!#ref!</definedName>
    <definedName function="false" hidden="false" name="HH20HT" vbProcedure="false">'[14]tongke-ht'!#ref!</definedName>
    <definedName function="false" hidden="false" name="hhdgkjd" vbProcedure="false">#REF!</definedName>
    <definedName function="false" hidden="false" name="hit" vbProcedure="false">#REF!</definedName>
    <definedName function="false" hidden="false" name="HJ" vbProcedure="false">{#N/A,#N/A,FALSE,"DATA"}</definedName>
    <definedName function="false" hidden="false" name="HJCBGKUYHszB" vbProcedure="false">[83]COGS!$B$1:$AF$1048576</definedName>
    <definedName function="false" hidden="false" name="hjhj" vbProcedure="false">{#N/A,#N/A,FALSE,"DATA"}</definedName>
    <definedName function="false" hidden="false" name="hkgkgf" vbProcedure="false">#REF!</definedName>
    <definedName function="false" hidden="false" name="hkjk" vbProcedure="false">'[25]LAP PENJUALAN'!$B$1:$I$65536</definedName>
    <definedName function="false" hidden="false" name="HLL" vbProcedure="false">"$'catatan Laporon'.$#REF!$#REF!"</definedName>
    <definedName function="false" hidden="false" name="HP.PRY" vbProcedure="false">"$'catatan Laporon'.$#REF!$#REF!"</definedName>
    <definedName function="false" hidden="false" name="HPP" vbProcedure="false">[18]COGS!$A$4:$T$24</definedName>
    <definedName function="false" hidden="false" name="HPPDEPO" vbProcedure="false">'[84]HPP DEPO'!$A$1:$AMJ$1048576</definedName>
    <definedName function="false" hidden="false" name="HSCT3" vbProcedure="false">0.1</definedName>
    <definedName function="false" hidden="false" name="hsdc1" vbProcedure="false">#REF!</definedName>
    <definedName function="false" hidden="false" name="HSDD" vbProcedure="false">[14]phuluc1!#ref!</definedName>
    <definedName function="false" hidden="false" name="HSDN" vbProcedure="false">2.5</definedName>
    <definedName function="false" hidden="false" name="HSHH" vbProcedure="false">#REF!</definedName>
    <definedName function="false" hidden="false" name="HSHHUT" vbProcedure="false">#REF!</definedName>
    <definedName function="false" hidden="false" name="hskk1" vbProcedure="false">[14]chitiet!$D$4</definedName>
    <definedName function="false" hidden="false" name="HSL.PJL" vbProcedure="false">"$'catatan Laporon'.$#REF!$#REF!"</definedName>
    <definedName function="false" hidden="false" name="HSNC" vbProcedure="false">[44]Du_lieu!$C$6</definedName>
    <definedName function="false" hidden="false" name="HSSL" vbProcedure="false">#REF!</definedName>
    <definedName function="false" hidden="false" name="HSVC1" vbProcedure="false">#REF!</definedName>
    <definedName function="false" hidden="false" name="HSVC2" vbProcedure="false">#REF!</definedName>
    <definedName function="false" hidden="false" name="HSVC3" vbProcedure="false">#REF!</definedName>
    <definedName function="false" hidden="false" name="ht25nc" vbProcedure="false">'[14]lam-moi'!#ref!</definedName>
    <definedName function="false" hidden="false" name="ht25vl" vbProcedure="false">'[14]lam-moi'!#ref!</definedName>
    <definedName function="false" hidden="false" name="ht325nc" vbProcedure="false">'[14]lam-moi'!#ref!</definedName>
    <definedName function="false" hidden="false" name="ht325vl" vbProcedure="false">'[14]lam-moi'!#ref!</definedName>
    <definedName function="false" hidden="false" name="ht37k" vbProcedure="false">'[14]lam-moi'!#ref!</definedName>
    <definedName function="false" hidden="false" name="ht37nc" vbProcedure="false">'[14]lam-moi'!#ref!</definedName>
    <definedName function="false" hidden="false" name="ht50nc" vbProcedure="false">'[14]lam-moi'!#ref!</definedName>
    <definedName function="false" hidden="false" name="ht50vl" vbProcedure="false">'[14]lam-moi'!#ref!</definedName>
    <definedName function="false" hidden="false" name="HTML_CodePage" vbProcedure="false">1252</definedName>
    <definedName function="false" hidden="false" name="HTML_Control" vbProcedure="false">{"'Leverage'!$B$2:$M$418"}</definedName>
    <definedName function="false" hidden="false" name="HTML_Description" vbProcedure="false">""</definedName>
    <definedName function="false" hidden="false" name="HTML_Email" vbProcedure="false">""</definedName>
    <definedName function="false" hidden="false" name="HTML_Header" vbProcedure="false">"Leverage"</definedName>
    <definedName function="false" hidden="false" name="HTML_LastUpdate" vbProcedure="false">"8/21/00"</definedName>
    <definedName function="false" hidden="false" name="HTML_LineAfter" vbProcedure="false">FALSE()</definedName>
    <definedName function="false" hidden="false" name="HTML_LineBefore" vbProcedure="false">FALSE()</definedName>
    <definedName function="false" hidden="false" name="HTML_Name" vbProcedure="false">"Frank Vickers"</definedName>
    <definedName function="false" hidden="false" name="HTML_OBDlg2" vbProcedure="false">TRUE()</definedName>
    <definedName function="false" hidden="false" name="HTML_OBDlg4" vbProcedure="false">TRUE()</definedName>
    <definedName function="false" hidden="false" name="HTML_OS" vbProcedure="false">0</definedName>
    <definedName function="false" hidden="false" name="HTML_PathFile" vbProcedure="false">"C:\my documents\lever.htm"</definedName>
    <definedName function="false" hidden="false" name="HTML_Title" vbProcedure="false">"leverage"</definedName>
    <definedName function="false" hidden="false" name="HTNC" vbProcedure="false">#REF!</definedName>
    <definedName function="false" hidden="false" name="HTVL" vbProcedure="false">#REF!</definedName>
    <definedName function="false" hidden="false" name="hu" vbProcedure="false">{#N/A,#N/A,FALSE,"DATA"}</definedName>
    <definedName function="false" hidden="false" name="HUT.BANK" vbProcedure="false">"$'catatan Laporon'.$#REF!$#REF!"</definedName>
    <definedName function="false" hidden="false" name="HUT.PAJAK" vbProcedure="false">"$'catatan Laporon'.$#REF!$#REF!"</definedName>
    <definedName function="false" hidden="false" name="HUT.USAHA" vbProcedure="false">"$Hutang.$#REF!$#REF!"</definedName>
    <definedName function="false" hidden="false" name="huy" vbProcedure="false">{#N/A,#N/A,FALSE,"DATA"}</definedName>
    <definedName function="false" hidden="false" name="HYYY" vbProcedure="false">[81]COGS!$B$1:$AF$65536</definedName>
    <definedName function="false" hidden="false" name="I2É6" vbProcedure="false">[14]chitimc!#ref!</definedName>
    <definedName function="false" hidden="false" name="ID" vbProcedure="false">#REF!</definedName>
    <definedName function="false" hidden="false" name="IIN" vbProcedure="false">'[85]LAP PENJUALAN'!$B$1:$I$65536</definedName>
    <definedName function="false" hidden="false" name="IIS" vbProcedure="false">'[86]LAP PENJUALAN'!$B$1:$I$65536</definedName>
    <definedName function="false" hidden="false" name="IK" vbProcedure="false">'[87]sale-leaseback (2)'!#ref!</definedName>
    <definedName function="false" hidden="false" name="INEM" vbProcedure="false">[18]TIS!$B$6:$K$484</definedName>
    <definedName function="false" hidden="false" name="info" vbProcedure="false">{#N/A,#N/A,FALSE,"DATA"}</definedName>
    <definedName function="false" hidden="false" name="information" vbProcedure="false">{#N/A,#N/A,FALSE,"DATA"}</definedName>
    <definedName function="false" hidden="false" name="INFORMATIONS" vbProcedure="false">{#N/A,#N/A,FALSE,"DATA"}</definedName>
    <definedName function="false" hidden="false" name="INSTL" vbProcedure="false">#REF!</definedName>
    <definedName function="false" hidden="false" name="Investasi_new" vbProcedure="false">#REF!</definedName>
    <definedName function="false" hidden="false" name="ITI" vbProcedure="false">'[28]LAP PENJUALAN'!$B$1:$I$65536</definedName>
    <definedName function="false" hidden="false" name="I_LI" vbProcedure="false">[40]Sheet2!$K$2:$L$786</definedName>
    <definedName function="false" hidden="false" name="J" vbProcedure="false">'[88]LAP MUTASI PRODUK'!$A$1:$M$65536</definedName>
    <definedName function="false" hidden="false" name="jhm" vbProcedure="false">#REF!</definedName>
    <definedName function="false" hidden="false" name="ji" vbProcedure="false">{#N/A,#N/A,FALSE,"DATA"}</definedName>
    <definedName function="false" hidden="false" name="JK" vbProcedure="false">'[61]LAP PENJUALAN'!$B$1:$I$65536</definedName>
    <definedName function="false" hidden="false" name="jkkl" vbProcedure="false">'[65]LAP PENJUALAN'!$B$1:$I$65536</definedName>
    <definedName function="false" hidden="false" name="jsg34jdkllfhheue" vbProcedure="false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function="false" hidden="false" name="k" vbProcedure="false">#REF!</definedName>
    <definedName function="false" hidden="false" name="k2b" vbProcedure="false">'[14]thpdmoi  (2)'!#ref!</definedName>
    <definedName function="false" hidden="false" name="kamis" vbProcedure="false">'[90]WTB kamis'!$AW$1:$BD$1048576</definedName>
    <definedName function="false" hidden="false" name="KAS" vbProcedure="false">[91]kkp!#ref!</definedName>
    <definedName function="false" hidden="false" name="KECIL" vbProcedure="false">#REF!</definedName>
    <definedName function="false" hidden="false" name="kend" vbProcedure="false">#REF!</definedName>
    <definedName function="false" hidden="false" name="ki" vbProcedure="false">{#N/A,#N/A,FALSE,"DATA"}</definedName>
    <definedName function="false" hidden="false" name="kiuy" vbProcedure="false">{#N/A,#N/A,FALSE,"DATA"}</definedName>
    <definedName function="false" hidden="false" name="KJ" vbProcedure="false">{#N/A,#N/A,FALSE,"DATA"}</definedName>
    <definedName function="false" hidden="false" name="KL" vbProcedure="false">{#N/A,#N/A,FALSE,"DATA"}</definedName>
    <definedName function="false" hidden="false" name="kldd1p" vbProcedure="false">'[14]#ref'!#ref!</definedName>
    <definedName function="false" hidden="false" name="kldd3p" vbProcedure="false">'[14]lam-moi'!#ref!</definedName>
    <definedName function="false" hidden="false" name="KLL" vbProcedure="false">'[92]LAP PENJUALAN'!$B$1:$I$65536</definedName>
    <definedName function="false" hidden="false" name="KM" vbProcedure="false">#REF!</definedName>
    <definedName function="false" hidden="false" name="kmong" vbProcedure="false">[14]giathanh1!#ref!</definedName>
    <definedName function="false" hidden="false" name="KO" vbProcedure="false">#REF!</definedName>
    <definedName function="false" hidden="false" name="Kode" vbProcedure="false">#REF!</definedName>
    <definedName function="false" hidden="false" name="KOMISI" vbProcedure="false">#REF!</definedName>
    <definedName function="false" hidden="false" name="kp1ph" vbProcedure="false">#REF!</definedName>
    <definedName function="false" hidden="false" name="kredit" vbProcedure="false">[18]COGS!$U$8:$AA$23</definedName>
    <definedName function="false" hidden="false" name="L" vbProcedure="false">#REF!</definedName>
    <definedName function="false" hidden="false" name="lain" vbProcedure="false">#REF!</definedName>
    <definedName function="false" hidden="false" name="lampkas" vbProcedure="false">[22]wwb!#ref!</definedName>
    <definedName function="false" hidden="false" name="LEMBUR" vbProcedure="false">#REF!</definedName>
    <definedName function="false" hidden="false" name="LL" vbProcedure="false">#REF!</definedName>
    <definedName function="false" hidden="false" name="LLL" vbProcedure="false">#REF!</definedName>
    <definedName function="false" hidden="false" name="Lmk" vbProcedure="false">#REF!</definedName>
    <definedName function="false" hidden="false" name="lms" vbProcedure="false">[94]HARGA!$B$2:$K$49</definedName>
    <definedName function="false" hidden="false" name="ln.g1" vbProcedure="false">#REF!</definedName>
    <definedName function="false" hidden="false" name="ln.g10" vbProcedure="false">#REF!</definedName>
    <definedName function="false" hidden="false" name="ln.g2" vbProcedure="false">#REF!</definedName>
    <definedName function="false" hidden="false" name="ln.g3" vbProcedure="false">#REF!</definedName>
    <definedName function="false" hidden="false" name="ln.g4" vbProcedure="false">#REF!</definedName>
    <definedName function="false" hidden="false" name="ln.g5" vbProcedure="false">#REF!</definedName>
    <definedName function="false" hidden="false" name="ln.g6" vbProcedure="false">#REF!</definedName>
    <definedName function="false" hidden="false" name="ln.g7" vbProcedure="false">#REF!</definedName>
    <definedName function="false" hidden="false" name="ln.g8" vbProcedure="false">#REF!</definedName>
    <definedName function="false" hidden="false" name="ln.g9" vbProcedure="false">#REF!</definedName>
    <definedName function="false" hidden="false" name="ln.s1" vbProcedure="false">#REF!</definedName>
    <definedName function="false" hidden="false" name="ln.s2" vbProcedure="false">#REF!</definedName>
    <definedName function="false" hidden="false" name="ln.s3" vbProcedure="false">#REF!</definedName>
    <definedName function="false" hidden="false" name="ln.s4" vbProcedure="false">#REF!</definedName>
    <definedName function="false" hidden="false" name="ln.s5" vbProcedure="false">#REF!</definedName>
    <definedName function="false" hidden="false" name="ln.s6" vbProcedure="false">#REF!</definedName>
    <definedName function="false" hidden="false" name="ln.s7" vbProcedure="false">#REF!</definedName>
    <definedName function="false" hidden="false" name="lo" vbProcedure="false">{#N/A,#N/A,FALSE,"DATA"}</definedName>
    <definedName function="false" hidden="false" name="lop" vbProcedure="false">{#N/A,#N/A,FALSE,"DATA"}</definedName>
    <definedName function="false" hidden="false" name="LT" vbProcedure="false">[40]Sheet2!$N$2:$O$677</definedName>
    <definedName function="false" hidden="false" name="L_R.BERJALAN" vbProcedure="false">"$'Rugi laba'.$#REF!$#REF!"</definedName>
    <definedName function="false" hidden="false" name="m" vbProcedure="false">'[3]lkh sps'!#ref!</definedName>
    <definedName function="false" hidden="false" name="m102bnnc" vbProcedure="false">'[14]lam-moi'!#ref!</definedName>
    <definedName function="false" hidden="false" name="m102bnvl" vbProcedure="false">'[14]lam-moi'!#ref!</definedName>
    <definedName function="false" hidden="false" name="m10aamtc" vbProcedure="false">'[14]t-h ha the'!#ref!</definedName>
    <definedName function="false" hidden="false" name="m10aanc" vbProcedure="false">'[14]lam-moi'!#ref!</definedName>
    <definedName function="false" hidden="false" name="m10aavl" vbProcedure="false">'[14]lam-moi'!#ref!</definedName>
    <definedName function="false" hidden="false" name="m10anc" vbProcedure="false">'[14]lam-moi'!#ref!</definedName>
    <definedName function="false" hidden="false" name="m10avl" vbProcedure="false">'[14]lam-moi'!#ref!</definedName>
    <definedName function="false" hidden="false" name="m10banc" vbProcedure="false">'[14]lam-moi'!#ref!</definedName>
    <definedName function="false" hidden="false" name="m10bavl" vbProcedure="false">'[14]lam-moi'!#ref!</definedName>
    <definedName function="false" hidden="false" name="m122bnnc" vbProcedure="false">'[14]lam-moi'!#ref!</definedName>
    <definedName function="false" hidden="false" name="m122bnvl" vbProcedure="false">'[14]lam-moi'!#ref!</definedName>
    <definedName function="false" hidden="false" name="m12aanc" vbProcedure="false">'[14]lam-moi'!#ref!</definedName>
    <definedName function="false" hidden="false" name="m12aavl" vbProcedure="false">'[14]lam-moi'!#ref!</definedName>
    <definedName function="false" hidden="false" name="m12anc" vbProcedure="false">'[14]lam-moi'!#ref!</definedName>
    <definedName function="false" hidden="false" name="m12avl" vbProcedure="false">'[14]lam-moi'!#ref!</definedName>
    <definedName function="false" hidden="false" name="M12ba3p" vbProcedure="false">#REF!</definedName>
    <definedName function="false" hidden="false" name="m12banc" vbProcedure="false">'[14]lam-moi'!#ref!</definedName>
    <definedName function="false" hidden="false" name="m12bavl" vbProcedure="false">'[14]lam-moi'!#ref!</definedName>
    <definedName function="false" hidden="false" name="M12bb1p" vbProcedure="false">#REF!</definedName>
    <definedName function="false" hidden="false" name="m12bbnc" vbProcedure="false">'[14]lam-moi'!#ref!</definedName>
    <definedName function="false" hidden="false" name="m12bbvl" vbProcedure="false">'[14]lam-moi'!#ref!</definedName>
    <definedName function="false" hidden="false" name="M12bnnc" vbProcedure="false">'[14]#ref'!#ref!</definedName>
    <definedName function="false" hidden="false" name="M12bnvl" vbProcedure="false">'[14]#ref'!#ref!</definedName>
    <definedName function="false" hidden="false" name="M12cbnc" vbProcedure="false">#REF!</definedName>
    <definedName function="false" hidden="false" name="M12cbvl" vbProcedure="false">#REF!</definedName>
    <definedName function="false" hidden="false" name="m142bnnc" vbProcedure="false">'[14]lam-moi'!#ref!</definedName>
    <definedName function="false" hidden="false" name="m142bnvl" vbProcedure="false">'[14]lam-moi'!#ref!</definedName>
    <definedName function="false" hidden="false" name="M14bb1p" vbProcedure="false">#REF!</definedName>
    <definedName function="false" hidden="false" name="m14bbnc" vbProcedure="false">'[14]lam-moi'!#ref!</definedName>
    <definedName function="false" hidden="false" name="M14bbvc" vbProcedure="false">'[14]chitiet vl-nc-tt -1p'!#ref!</definedName>
    <definedName function="false" hidden="false" name="m14bbvl" vbProcedure="false">'[14]lam-moi'!#ref!</definedName>
    <definedName function="false" hidden="false" name="M8a" vbProcedure="false">'[14]thpdmoi  (2)'!#ref!</definedName>
    <definedName function="false" hidden="false" name="M8aa" vbProcedure="false">'[14]thpdmoi  (2)'!#ref!</definedName>
    <definedName function="false" hidden="false" name="m8aanc" vbProcedure="false">#REF!</definedName>
    <definedName function="false" hidden="false" name="m8aavl" vbProcedure="false">#REF!</definedName>
    <definedName function="false" hidden="false" name="m8amtc" vbProcedure="false">'[14]t-h ha the'!#ref!</definedName>
    <definedName function="false" hidden="false" name="m8anc" vbProcedure="false">'[14]lam-moi'!#ref!</definedName>
    <definedName function="false" hidden="false" name="m8avl" vbProcedure="false">'[14]lam-moi'!#ref!</definedName>
    <definedName function="false" hidden="false" name="Ma3pnc" vbProcedure="false">#REF!</definedName>
    <definedName function="false" hidden="false" name="Ma3pvl" vbProcedure="false">#REF!</definedName>
    <definedName function="false" hidden="false" name="Maa3pnc" vbProcedure="false">#REF!</definedName>
    <definedName function="false" hidden="false" name="Maa3pvl" vbProcedure="false">#REF!</definedName>
    <definedName function="false" hidden="false" name="MASTER_BARANG" vbProcedure="false">[95]Barang!$A$2:$C$377</definedName>
    <definedName function="false" hidden="false" name="MATRE" vbProcedure="false">#REF!</definedName>
    <definedName function="false" hidden="false" name="Mba1p" vbProcedure="false">#REF!</definedName>
    <definedName function="false" hidden="false" name="Mba3p" vbProcedure="false">#REF!</definedName>
    <definedName function="false" hidden="false" name="Mbb3p" vbProcedure="false">#REF!</definedName>
    <definedName function="false" hidden="false" name="Mbn1p" vbProcedure="false">#REF!</definedName>
    <definedName function="false" hidden="false" name="mbnc" vbProcedure="false">'[14]lam-moi'!#ref!</definedName>
    <definedName function="false" hidden="false" name="mbuh" vbProcedure="false">{#N/A,#N/A,FALSE,"DATA"}</definedName>
    <definedName function="false" hidden="false" name="mbvl" vbProcedure="false">'[14]lam-moi'!#ref!</definedName>
    <definedName function="false" hidden="false" name="MEI" vbProcedure="false">[96]JAN!$E$1:$I$853</definedName>
    <definedName function="false" hidden="false" name="mito" vbProcedure="false">{#N/A,#N/A,FALSE,"India - 3f";#N/A,#N/A,FALSE,"India - 3";#N/A,#N/A,FALSE,"India - 4f";#N/A,#N/A,FALSE,"India - 4";#N/A,#N/A,FALSE,"Retail Spider"}</definedName>
    <definedName function="false" hidden="false" name="MIX_LC" vbProcedure="false">[40]Sheet2!$H$2:$I$703</definedName>
    <definedName function="false" hidden="false" name="mjs" vbProcedure="false">[94]HARGA!$B$183:$K$209</definedName>
    <definedName function="false" hidden="false" name="MK" vbProcedure="false">#REF!</definedName>
    <definedName function="false" hidden="false" name="mmm" vbProcedure="false">[14]giathanh1!#ref!</definedName>
    <definedName function="false" hidden="false" name="mp1x25" vbProcedure="false">'[14]dongia (2)'!#ref!</definedName>
    <definedName function="false" hidden="false" name="mrt" vbProcedure="false">[96]JAN!$E$2:$I$863</definedName>
    <definedName function="false" hidden="false" name="MTC1P" vbProcedure="false">'[14]tong hop vl-nc tt'!#ref!</definedName>
    <definedName function="false" hidden="false" name="MTC3P" vbProcedure="false">'[14]tong hop vl-nc tt'!#ref!</definedName>
    <definedName function="false" hidden="false" name="MTCHC" vbProcedure="false">[14]TNHCHINH!$K$38</definedName>
    <definedName function="false" hidden="false" name="MTCMB" vbProcedure="false">'[14]#ref'!#ref!</definedName>
    <definedName function="false" hidden="false" name="MTMAC12" vbProcedure="false">#REF!</definedName>
    <definedName function="false" hidden="false" name="mtr" vbProcedure="false">'[14]th xl'!#ref!</definedName>
    <definedName function="false" hidden="false" name="mtram" vbProcedure="false">#REF!</definedName>
    <definedName function="false" hidden="false" name="n" vbProcedure="false">'[3]lkh sps'!#ref!</definedName>
    <definedName function="false" hidden="false" name="N1IN" vbProcedure="false">'[14]TONGKE3p '!$U$295</definedName>
    <definedName function="false" hidden="false" name="n1pig" vbProcedure="false">#REF!</definedName>
    <definedName function="false" hidden="false" name="n1pignc" vbProcedure="false">'[14]lam-moi'!#ref!</definedName>
    <definedName function="false" hidden="false" name="n1pigvl" vbProcedure="false">'[14]lam-moi'!#ref!</definedName>
    <definedName function="false" hidden="false" name="n1pind" vbProcedure="false">#REF!</definedName>
    <definedName function="false" hidden="false" name="n1pindnc" vbProcedure="false">'[14]lam-moi'!#ref!</definedName>
    <definedName function="false" hidden="false" name="n1pindvl" vbProcedure="false">'[14]lam-moi'!#ref!</definedName>
    <definedName function="false" hidden="false" name="n1ping" vbProcedure="false">#REF!</definedName>
    <definedName function="false" hidden="false" name="n1pingnc" vbProcedure="false">'[14]lam-moi'!#ref!</definedName>
    <definedName function="false" hidden="false" name="n1pingvl" vbProcedure="false">'[14]lam-moi'!#ref!</definedName>
    <definedName function="false" hidden="false" name="n1pint" vbProcedure="false">#REF!</definedName>
    <definedName function="false" hidden="false" name="n1pintnc" vbProcedure="false">'[14]lam-moi'!#ref!</definedName>
    <definedName function="false" hidden="false" name="n1pintvl" vbProcedure="false">'[14]lam-moi'!#ref!</definedName>
    <definedName function="false" hidden="false" name="n24nc" vbProcedure="false">'[14]lam-moi'!#ref!</definedName>
    <definedName function="false" hidden="false" name="n24vl" vbProcedure="false">'[14]lam-moi'!#ref!</definedName>
    <definedName function="false" hidden="false" name="n2mignc" vbProcedure="false">'[14]lam-moi'!#ref!</definedName>
    <definedName function="false" hidden="false" name="n2migvl" vbProcedure="false">'[14]lam-moi'!#ref!</definedName>
    <definedName function="false" hidden="false" name="n2min1nc" vbProcedure="false">'[14]lam-moi'!#ref!</definedName>
    <definedName function="false" hidden="false" name="n2min1vl" vbProcedure="false">'[14]lam-moi'!#ref!</definedName>
    <definedName function="false" hidden="false" name="NAMA_CUSTOMER" vbProcedure="false">[97]Customer!$A$2:$A$2472</definedName>
    <definedName function="false" hidden="false" name="NB" vbProcedure="false">'[98]Jurnal Umum'!$B$7:$B$18</definedName>
    <definedName function="false" hidden="false" name="nc1nc" vbProcedure="false">'[14]lam-moi'!#ref!</definedName>
    <definedName function="false" hidden="false" name="nc1p" vbProcedure="false">#REF!</definedName>
    <definedName function="false" hidden="false" name="nc1vl" vbProcedure="false">'[14]lam-moi'!#ref!</definedName>
    <definedName function="false" hidden="false" name="nc24nc" vbProcedure="false">'[14]lam-moi'!#ref!</definedName>
    <definedName function="false" hidden="false" name="nc24vl" vbProcedure="false">'[14]lam-moi'!#ref!</definedName>
    <definedName function="false" hidden="false" name="nc3p" vbProcedure="false">#REF!</definedName>
    <definedName function="false" hidden="false" name="NCBD100" vbProcedure="false">#REF!</definedName>
    <definedName function="false" hidden="false" name="NCBD200" vbProcedure="false">#REF!</definedName>
    <definedName function="false" hidden="false" name="NCBD250" vbProcedure="false">#REF!</definedName>
    <definedName function="false" hidden="false" name="ncdd" vbProcedure="false">'[14]th xl'!#ref!</definedName>
    <definedName function="false" hidden="false" name="NCDD2" vbProcedure="false">'[14]th xl'!#ref!</definedName>
    <definedName function="false" hidden="false" name="NCHC" vbProcedure="false">[14]TNHCHINH!$J$38</definedName>
    <definedName function="false" hidden="false" name="nctr" vbProcedure="false">'[14]th xl'!#ref!</definedName>
    <definedName function="false" hidden="false" name="nctram" vbProcedure="false">#REF!</definedName>
    <definedName function="false" hidden="false" name="NCVC100" vbProcedure="false">#REF!</definedName>
    <definedName function="false" hidden="false" name="NCVC200" vbProcedure="false">#REF!</definedName>
    <definedName function="false" hidden="false" name="NCVC250" vbProcedure="false">#REF!</definedName>
    <definedName function="false" hidden="false" name="NCVC3P" vbProcedure="false">#REF!</definedName>
    <definedName function="false" hidden="false" name="new" vbProcedure="false">'[34]sale-leaseback (2)'!#ref!</definedName>
    <definedName function="false" hidden="false" name="nhn" vbProcedure="false">#REF!</definedName>
    <definedName function="false" hidden="false" name="nhnnc" vbProcedure="false">'[14]lam-moi'!#ref!</definedName>
    <definedName function="false" hidden="false" name="nhnvl" vbProcedure="false">'[14]lam-moi'!#ref!</definedName>
    <definedName function="false" hidden="false" name="nig" vbProcedure="false">#REF!</definedName>
    <definedName function="false" hidden="false" name="NIG13p" vbProcedure="false">'[14]TONGKE3p '!$T$295</definedName>
    <definedName function="false" hidden="false" name="nig1p" vbProcedure="false">#REF!</definedName>
    <definedName function="false" hidden="false" name="nig3p" vbProcedure="false">#REF!</definedName>
    <definedName function="false" hidden="false" name="nightnc" vbProcedure="false">[14]gtrinh!#ref!</definedName>
    <definedName function="false" hidden="false" name="nightvl" vbProcedure="false">[14]gtrinh!#ref!</definedName>
    <definedName function="false" hidden="false" name="nignc1p" vbProcedure="false">#REF!</definedName>
    <definedName function="false" hidden="false" name="nignc3p" vbProcedure="false">'[14]CHITIET VL-NC'!$G$107</definedName>
    <definedName function="false" hidden="false" name="nigvl1p" vbProcedure="false">#REF!</definedName>
    <definedName function="false" hidden="false" name="nigvl3p" vbProcedure="false">'[14]CHITIET VL-NC'!$G$99</definedName>
    <definedName function="false" hidden="false" name="nin" vbProcedure="false">#REF!</definedName>
    <definedName function="false" hidden="false" name="nin14nc3p" vbProcedure="false">#REF!</definedName>
    <definedName function="false" hidden="false" name="nin14vl3p" vbProcedure="false">#REF!</definedName>
    <definedName function="false" hidden="false" name="nin1903p" vbProcedure="false">#REF!</definedName>
    <definedName function="false" hidden="false" name="nin190nc" vbProcedure="false">'[14]lam-moi'!#ref!</definedName>
    <definedName function="false" hidden="false" name="nin190nc3p" vbProcedure="false">#REF!</definedName>
    <definedName function="false" hidden="false" name="nin190vl" vbProcedure="false">'[14]lam-moi'!#ref!</definedName>
    <definedName function="false" hidden="false" name="nin190vl3p" vbProcedure="false">#REF!</definedName>
    <definedName function="false" hidden="false" name="nin1pnc" vbProcedure="false">'[14]lam-moi'!#ref!</definedName>
    <definedName function="false" hidden="false" name="nin1pvl" vbProcedure="false">'[14]lam-moi'!#ref!</definedName>
    <definedName function="false" hidden="false" name="nin2903p" vbProcedure="false">#REF!</definedName>
    <definedName function="false" hidden="false" name="nin290nc3p" vbProcedure="false">#REF!</definedName>
    <definedName function="false" hidden="false" name="nin290vl3p" vbProcedure="false">#REF!</definedName>
    <definedName function="false" hidden="false" name="nin3p" vbProcedure="false">#REF!</definedName>
    <definedName function="false" hidden="false" name="nind" vbProcedure="false">#REF!</definedName>
    <definedName function="false" hidden="false" name="nind1p" vbProcedure="false">#REF!</definedName>
    <definedName function="false" hidden="false" name="nind3p" vbProcedure="false">#REF!</definedName>
    <definedName function="false" hidden="false" name="nindnc" vbProcedure="false">'[14]lam-moi'!#ref!</definedName>
    <definedName function="false" hidden="false" name="nindnc1p" vbProcedure="false">#REF!</definedName>
    <definedName function="false" hidden="false" name="nindnc3p" vbProcedure="false">#REF!</definedName>
    <definedName function="false" hidden="false" name="nindvl" vbProcedure="false">'[14]lam-moi'!#ref!</definedName>
    <definedName function="false" hidden="false" name="nindvl1p" vbProcedure="false">#REF!</definedName>
    <definedName function="false" hidden="false" name="nindvl3p" vbProcedure="false">#REF!</definedName>
    <definedName function="false" hidden="false" name="ning1p" vbProcedure="false">#REF!</definedName>
    <definedName function="false" hidden="false" name="ningnc1p" vbProcedure="false">#REF!</definedName>
    <definedName function="false" hidden="false" name="ningvl1p" vbProcedure="false">#REF!</definedName>
    <definedName function="false" hidden="false" name="ninnc" vbProcedure="false">'[14]lam-moi'!#ref!</definedName>
    <definedName function="false" hidden="false" name="ninnc3p" vbProcedure="false">#REF!</definedName>
    <definedName function="false" hidden="false" name="nint1p" vbProcedure="false">#REF!</definedName>
    <definedName function="false" hidden="false" name="nintnc1p" vbProcedure="false">#REF!</definedName>
    <definedName function="false" hidden="false" name="nintvl1p" vbProcedure="false">#REF!</definedName>
    <definedName function="false" hidden="false" name="ninvl" vbProcedure="false">'[14]lam-moi'!#ref!</definedName>
    <definedName function="false" hidden="false" name="ninvl3p" vbProcedure="false">#REF!</definedName>
    <definedName function="false" hidden="false" name="NITA" vbProcedure="false">#REF!</definedName>
    <definedName function="false" hidden="false" name="nl" vbProcedure="false">#REF!</definedName>
    <definedName function="false" hidden="false" name="NL12nc" vbProcedure="false">'[14]#ref'!#ref!</definedName>
    <definedName function="false" hidden="false" name="NL12vl" vbProcedure="false">'[14]#ref'!#ref!</definedName>
    <definedName function="false" hidden="false" name="nl1p" vbProcedure="false">#REF!</definedName>
    <definedName function="false" hidden="false" name="nl3p" vbProcedure="false">#REF!</definedName>
    <definedName function="false" hidden="false" name="nlht" vbProcedure="false">'[14]thpdmoi  (2)'!#ref!</definedName>
    <definedName function="false" hidden="false" name="nlmtc" vbProcedure="false">'[14]t-h ha the'!#ref!</definedName>
    <definedName function="false" hidden="false" name="nlnc" vbProcedure="false">'[14]lam-moi'!#ref!</definedName>
    <definedName function="false" hidden="false" name="nlnc3p" vbProcedure="false">#REF!</definedName>
    <definedName function="false" hidden="false" name="nlnc3pha" vbProcedure="false">#REF!</definedName>
    <definedName function="false" hidden="false" name="NLTK1p" vbProcedure="false">#REF!</definedName>
    <definedName function="false" hidden="false" name="nlvl" vbProcedure="false">'[14]lam-moi'!#ref!</definedName>
    <definedName function="false" hidden="false" name="nlvl1" vbProcedure="false">[14]chitiet!$G$302</definedName>
    <definedName function="false" hidden="false" name="nlvl3p" vbProcedure="false">#REF!</definedName>
    <definedName function="false" hidden="false" name="nn" vbProcedure="false">#REF!</definedName>
    <definedName function="false" hidden="false" name="nn1p" vbProcedure="false">#REF!</definedName>
    <definedName function="false" hidden="false" name="nn3p" vbProcedure="false">#REF!</definedName>
    <definedName function="false" hidden="false" name="nnnc" vbProcedure="false">'[14]lam-moi'!#ref!</definedName>
    <definedName function="false" hidden="false" name="nnnc3p" vbProcedure="false">#REF!</definedName>
    <definedName function="false" hidden="false" name="nnvl" vbProcedure="false">'[14]lam-moi'!#ref!</definedName>
    <definedName function="false" hidden="false" name="nnvl3p" vbProcedure="false">#REF!</definedName>
    <definedName function="false" hidden="false" name="Note_1" vbProcedure="false">#REF!</definedName>
    <definedName function="false" hidden="false" name="NRC" vbProcedure="false">'[99]NERACA LAJUR'!$A$1:$S$1048576</definedName>
    <definedName function="false" hidden="false" name="NRCQ" vbProcedure="false">'[100]NERACA LAJUR'!$A$1:$S$1048576</definedName>
    <definedName function="false" hidden="false" name="nrekjud" vbProcedure="false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function="false" hidden="false" name="nuhdgtfsr" vbProcedure="false">{#N/A,#N/A,FALSE,"12MFC"}</definedName>
    <definedName function="false" hidden="false" name="numbers" vbProcedure="false">{"";"One";"Two";"Three";"Four";"Five";"Six";"Seven";"Eight";"Nine";"Ten";"Eleven";"Twelve";"Thirteen";"Fourteen";"Fifteen";"Sixteen";"Seventeen";"Eighteen";"Nineteen"}</definedName>
    <definedName function="false" hidden="false" name="nuoc" vbProcedure="false">[48]gvl!$N$38</definedName>
    <definedName function="false" hidden="false" name="nx" vbProcedure="false">'[14]thpdmoi  (2)'!#ref!</definedName>
    <definedName function="false" hidden="false" name="nxmtc" vbProcedure="false">'[14]t-h ha the'!#ref!</definedName>
    <definedName function="false" hidden="false" name="N_" vbProcedure="false">#REF!</definedName>
    <definedName function="false" hidden="false" name="O" vbProcedure="false">#REF!</definedName>
    <definedName function="false" hidden="false" name="OK" vbProcedure="false">{"'TT'!$A$1:$AH$53"}</definedName>
    <definedName function="false" hidden="false" name="ol" vbProcedure="false">{#N/A,#N/A,FALSE,"DATA"}</definedName>
    <definedName function="false" hidden="false" name="OMSET_PERFAKT_PERBRG_NONBAT" vbProcedure="false">#REF!</definedName>
    <definedName function="false" hidden="false" name="OMSET_PERFAKT_PERSR_NONBAT" vbProcedure="false">#REF!</definedName>
    <definedName function="false" hidden="false" name="OMSET_PERFAKT_SR_NONBAT" vbProcedure="false">#REF!</definedName>
    <definedName function="false" hidden="false" name="OO" vbProcedure="false">#REF!</definedName>
    <definedName function="false" hidden="false" name="op" vbProcedure="false">{#N/A,#N/A,FALSE,"DATA"}</definedName>
    <definedName function="false" hidden="false" name="osc" vbProcedure="false">'[14]thpdmoi  (2)'!#ref!</definedName>
    <definedName function="false" hidden="false" name="Ownership" vbProcedure="false">OFFSET([52]!Data.Top.Left,1,0)</definedName>
    <definedName function="false" hidden="false" name="P" vbProcedure="false">[102]PRODUK!$A$1:$A$1048576</definedName>
    <definedName function="false" hidden="false" name="PAJE" vbProcedure="false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function="false" hidden="false" name="PBB" vbProcedure="false">#REF!</definedName>
    <definedName function="false" hidden="false" name="pbs" vbProcedure="false">[94]HARGA!$B$210:$K$237</definedName>
    <definedName function="false" hidden="false" name="PD" vbProcedure="false">'[103]data depo'!$C$1:$H$65536</definedName>
    <definedName function="false" hidden="false" name="PDAM" vbProcedure="false">#REF!</definedName>
    <definedName function="false" hidden="false" name="PDS" vbProcedure="false">[104]HARGA!$B$1:$D$1048576</definedName>
    <definedName function="false" hidden="false" name="PEBTL" vbProcedure="false">'[105]9707093'!#ref!</definedName>
    <definedName function="false" hidden="false" name="penawaran" vbProcedure="false">[106]analis!#ref!</definedName>
    <definedName function="false" hidden="false" name="PENDAPATAN" vbProcedure="false">"$'catatan Laporon'.$#REF!$#REF!"</definedName>
    <definedName function="false" hidden="false" name="PENJ4" vbProcedure="false">#REF!</definedName>
    <definedName function="false" hidden="false" name="Penjelasan" vbProcedure="false">#REF!</definedName>
    <definedName function="false" hidden="false" name="PENYERTAAN" vbProcedure="false">"$'catatan Laporon'.$#REF!$#REF!"</definedName>
    <definedName function="false" hidden="false" name="PERS" vbProcedure="false">[46]kkp!#ref!</definedName>
    <definedName function="false" hidden="false" name="persediaan" vbProcedure="false">#REF!</definedName>
    <definedName function="false" hidden="false" name="pihak3" vbProcedure="false">#REF!</definedName>
    <definedName function="false" hidden="false" name="PIUT.KARYAWAN" vbProcedure="false">"$PiutKar.$#REF!$#REF!"</definedName>
    <definedName function="false" hidden="false" name="PK" vbProcedure="false">#REF!</definedName>
    <definedName function="false" hidden="false" name="pn.1" vbProcedure="false">#REF!</definedName>
    <definedName function="false" hidden="false" name="pn.12" vbProcedure="false">#REF!</definedName>
    <definedName function="false" hidden="false" name="pn.13" vbProcedure="false">#REF!</definedName>
    <definedName function="false" hidden="false" name="pn.14" vbProcedure="false">#REF!</definedName>
    <definedName function="false" hidden="false" name="pn.15" vbProcedure="false">#REF!</definedName>
    <definedName function="false" hidden="false" name="pn.2" vbProcedure="false">#REF!</definedName>
    <definedName function="false" hidden="false" name="pn.3" vbProcedure="false">#REF!</definedName>
    <definedName function="false" hidden="false" name="pn.4" vbProcedure="false">#REF!</definedName>
    <definedName function="false" hidden="false" name="pn.5" vbProcedure="false">#REF!</definedName>
    <definedName function="false" hidden="false" name="pner.15" vbProcedure="false">#REF!</definedName>
    <definedName function="false" hidden="false" name="po" vbProcedure="false">{#N/A,#N/A,FALSE,"DATA"}</definedName>
    <definedName function="false" hidden="false" name="pp" vbProcedure="false">'[107]1106-m&amp;e'!#ref!</definedName>
    <definedName function="false" hidden="false" name="PPPM" vbProcedure="false">'[108]NERACA LAJUR'!$A$1:$S$65536</definedName>
    <definedName function="false" hidden="false" name="prd" vbProcedure="false">#REF!</definedName>
    <definedName function="false" hidden="false" name="PRINT_AREA_MI" vbProcedure="false">[24]wwb!#ref!</definedName>
    <definedName function="false" hidden="false" name="PRINT_TITLES_MI" vbProcedure="false">#REF!</definedName>
    <definedName function="false" hidden="false" name="PRODUK" vbProcedure="false">'[99]LAP MUTASI PRODUK'!$A$1:$L$1048576</definedName>
    <definedName function="false" hidden="false" name="Project" vbProcedure="false">#REF!</definedName>
    <definedName function="false" hidden="false" name="ps" vbProcedure="false">'[109]NERACA LAJUR'!$A$1:$S$1048576</definedName>
    <definedName function="false" hidden="false" name="PTNC" vbProcedure="false">'[14]DON GIA'!$G$227</definedName>
    <definedName function="false" hidden="false" name="P_G" vbProcedure="false">[40]Sheet2!$B$2:$C$1130</definedName>
    <definedName function="false" hidden="false" name="Q" vbProcedure="false">[14]giathanh1!#ref!</definedName>
    <definedName function="false" hidden="false" name="qqq" vbProcedure="false">[110]wwb!#ref!</definedName>
    <definedName function="false" hidden="false" name="qqqqqqqqqqqqq" vbProcedure="false">{#N/A,#N/A,FALSE,"DATA"}</definedName>
    <definedName function="false" hidden="false" name="Query9" vbProcedure="false">#REF!</definedName>
    <definedName function="false" hidden="false" name="ra11p" vbProcedure="false">#REF!</definedName>
    <definedName function="false" hidden="false" name="ra13p" vbProcedure="false">#REF!</definedName>
    <definedName function="false" hidden="false" name="rack1" vbProcedure="false">'[14]thpdmoi  (2)'!#ref!</definedName>
    <definedName function="false" hidden="false" name="rack2" vbProcedure="false">'[14]thpdmoi  (2)'!#ref!</definedName>
    <definedName function="false" hidden="false" name="rack3" vbProcedure="false">'[14]thpdmoi  (2)'!#ref!</definedName>
    <definedName function="false" hidden="false" name="rack4" vbProcedure="false">'[14]thpdmoi  (2)'!#ref!</definedName>
    <definedName function="false" hidden="false" name="RADIT" vbProcedure="false">'[111]LAP PENJUALAN'!$B$1:$I$65536</definedName>
    <definedName function="false" hidden="false" name="rara" vbProcedure="false">'[112]LAP PENJUALAN'!$B$1:$I$65536</definedName>
    <definedName function="false" hidden="false" name="RASIO" vbProcedure="false">{"'TT'!$A$1:$AH$53"}</definedName>
    <definedName function="false" hidden="false" name="re" vbProcedure="false">{#N/A,#N/A,FALSE,"DATA"}</definedName>
    <definedName function="false" hidden="false" name="REKAP" vbProcedure="false">#REF!</definedName>
    <definedName function="false" hidden="false" name="rekapgl" vbProcedure="false">'[99]REKAP GL'!$B$1:$H$1048576</definedName>
    <definedName function="false" hidden="false" name="REKON" vbProcedure="false">'[12]rinci trf'!#ref!</definedName>
    <definedName function="false" hidden="false" name="rela" vbProcedure="false">{#N/A,#N/A,FALSE,"DATA"}</definedName>
    <definedName function="false" hidden="false" name="related" vbProcedure="false">{#N/A,#N/A,FALSE,"DATA"}</definedName>
    <definedName function="false" hidden="false" name="reni" vbProcedure="false">'[79]LAP PENJUALAN'!$B$1:$I$65536</definedName>
    <definedName function="false" hidden="false" name="RIA" vbProcedure="false">[28]COGS!$B$1:$AF$65536</definedName>
    <definedName function="false" hidden="false" name="RIRI" vbProcedure="false">'[28]LAP PENJUALAN'!$B$1:$I$65536</definedName>
    <definedName function="false" hidden="false" name="RITA" vbProcedure="false">'[85]LAP PENJUALAN'!$B$1:$I$65536</definedName>
    <definedName function="false" hidden="false" name="RKP" vbProcedure="false">#REF!</definedName>
    <definedName function="false" hidden="false" name="RK_BAT" vbProcedure="false">[40]Sheet2!$E$2:$F$35</definedName>
    <definedName function="false" hidden="false" name="rl" vbProcedure="false">'[113]RL PERDEPO'!$C$1:$X$65536</definedName>
    <definedName function="false" hidden="false" name="R_K" vbProcedure="false">"$'catatan Laporon'.$#REF!$#REF!"</definedName>
    <definedName function="false" hidden="false" name="S" vbProcedure="false">[49]COGS!$B$1:$AE$65536</definedName>
    <definedName function="false" hidden="false" name="SADF" vbProcedure="false">[114]PRODUK!$A$1:$A$1048576</definedName>
    <definedName function="false" hidden="false" name="SAFA" vbProcedure="false">'[115]LAP PENJUALAN'!$B$1:$I$65536</definedName>
    <definedName function="false" hidden="false" name="SALE" vbProcedure="false">'[36]LAP PENJUALAN'!$B$1:$I$65536</definedName>
    <definedName function="false" hidden="false" name="SALIM" vbProcedure="false">[59]COGS!$B$1:$AF$65536</definedName>
    <definedName function="false" hidden="false" name="SAPBEXrevision" vbProcedure="false">1</definedName>
    <definedName function="false" hidden="false" name="SAPBEXsysID" vbProcedure="false">"BWP"</definedName>
    <definedName function="false" hidden="false" name="SAPBEXwbID" vbProcedure="false">"3ZO704Y1J4RGLW8B4ZMVE1PAG"</definedName>
    <definedName function="false" hidden="false" name="SD" vbProcedure="false">[116]COGS!$B$1:$AI$1048576</definedName>
    <definedName function="false" hidden="false" name="sd3p" vbProcedure="false">'[14]lam-moi'!#ref!</definedName>
    <definedName function="false" hidden="false" name="SDHK" vbProcedure="false">'[117]LAP PENJUALAN'!$B$1:$I$65536</definedName>
    <definedName function="false" hidden="false" name="SDMONG" vbProcedure="false">#REF!</definedName>
    <definedName function="false" hidden="false" name="SDS" vbProcedure="false">[118]COGS!$B$1:$AF$65536</definedName>
    <definedName function="false" hidden="false" name="SDV" vbProcedure="false">'[119]NERACA LAJUR'!$A$1:$S$65536</definedName>
    <definedName function="false" hidden="false" name="sed" vbProcedure="false">#REF!</definedName>
    <definedName function="false" hidden="false" name="sel" vbProcedure="false">CELL("filename")&amp;"   ~~   "&amp;TEXT(NOW(),"[$-409]dddd, dd-mmm-yyyy   &lt;hh:mm&gt; ")</definedName>
    <definedName function="false" hidden="false" name="SERIBUOKE" vbProcedure="false">'[120]SO PERBLN'!$AJ$2:$AW$190</definedName>
    <definedName function="false" hidden="false" name="SFS" vbProcedure="false">'[32]NERACA LAJUR'!$A$1:$S$65536</definedName>
    <definedName function="false" hidden="false" name="sgnc" vbProcedure="false">[14]gtrinh!#ref!</definedName>
    <definedName function="false" hidden="false" name="sgvl" vbProcedure="false">[14]gtrinh!#ref!</definedName>
    <definedName function="false" hidden="false" name="sht" vbProcedure="false">'[14]thpdmoi  (2)'!#ref!</definedName>
    <definedName function="false" hidden="false" name="sht3p" vbProcedure="false">'[14]lam-moi'!#ref!</definedName>
    <definedName function="false" hidden="false" name="SIP" vbProcedure="false">#REF!</definedName>
    <definedName function="false" hidden="false" name="SL_CRD" vbProcedure="false">#REF!</definedName>
    <definedName function="false" hidden="false" name="SL_CRS" vbProcedure="false">#REF!</definedName>
    <definedName function="false" hidden="false" name="SL_CS" vbProcedure="false">#REF!</definedName>
    <definedName function="false" hidden="false" name="SL_DD" vbProcedure="false">#REF!</definedName>
    <definedName function="false" hidden="false" name="soc3p" vbProcedure="false">#REF!</definedName>
    <definedName function="false" hidden="false" name="SOUPDATE" vbProcedure="false">'[120]SO PERBLN'!$C$2:$AH$190</definedName>
    <definedName function="false" hidden="false" name="spk1p" vbProcedure="false">'[14]#ref'!#ref!</definedName>
    <definedName function="false" hidden="false" name="spk3p" vbProcedure="false">'[14]lam-moi'!#ref!</definedName>
    <definedName function="false" hidden="false" name="ssssssssss" vbProcedure="false">#REF!</definedName>
    <definedName function="false" hidden="false" name="st3p" vbProcedure="false">'[14]lam-moi'!#ref!</definedName>
    <definedName function="false" hidden="false" name="STATUS1" vbProcedure="false">#REF!</definedName>
    <definedName function="false" hidden="false" name="STATUS10" vbProcedure="false">#REF!</definedName>
    <definedName function="false" hidden="false" name="STATUS11" vbProcedure="false">#REF!</definedName>
    <definedName function="false" hidden="false" name="STATUS12" vbProcedure="false">#REF!</definedName>
    <definedName function="false" hidden="false" name="STATUS2" vbProcedure="false">#REF!</definedName>
    <definedName function="false" hidden="false" name="STATUS3" vbProcedure="false">#REF!</definedName>
    <definedName function="false" hidden="false" name="STATUS4" vbProcedure="false">#REF!</definedName>
    <definedName function="false" hidden="false" name="STATUS5" vbProcedure="false">#REF!</definedName>
    <definedName function="false" hidden="false" name="STATUS6" vbProcedure="false">#REF!</definedName>
    <definedName function="false" hidden="false" name="STATUS7" vbProcedure="false">#REF!</definedName>
    <definedName function="false" hidden="false" name="STATUS8" vbProcedure="false">#REF!</definedName>
    <definedName function="false" hidden="false" name="STATUS9" vbProcedure="false">#REF!</definedName>
    <definedName function="false" hidden="false" name="STATUSLALU" vbProcedure="false">#REF!</definedName>
    <definedName function="false" hidden="false" name="SUPL" vbProcedure="false">[46]kkp!#ref!</definedName>
    <definedName function="false" hidden="false" name="SUSI" vbProcedure="false">'[76]LAP PENJUALAN'!$B$1:$I$65536</definedName>
    <definedName function="false" hidden="false" name="SWPRLT" vbProcedure="false">#REF!</definedName>
    <definedName function="false" hidden="false" name="sws" vbProcedure="false">[94]HARGA!$B$94:$K$147</definedName>
    <definedName function="false" hidden="false" name="t101p" vbProcedure="false">#REF!</definedName>
    <definedName function="false" hidden="false" name="t103p" vbProcedure="false">#REF!</definedName>
    <definedName function="false" hidden="false" name="t105mnc" vbProcedure="false">'[14]thao-go'!#ref!</definedName>
    <definedName function="false" hidden="false" name="t10m" vbProcedure="false">'[14]lam-moi'!#ref!</definedName>
    <definedName function="false" hidden="false" name="t10nc" vbProcedure="false">'[14]lam-moi'!#ref!</definedName>
    <definedName function="false" hidden="false" name="t10nc1p" vbProcedure="false">#REF!</definedName>
    <definedName function="false" hidden="false" name="t10ncm" vbProcedure="false">'[14]lam-moi'!#ref!</definedName>
    <definedName function="false" hidden="false" name="t10vl" vbProcedure="false">'[14]lam-moi'!#ref!</definedName>
    <definedName function="false" hidden="false" name="t10vl1p" vbProcedure="false">#REF!</definedName>
    <definedName function="false" hidden="false" name="t121p" vbProcedure="false">#REF!</definedName>
    <definedName function="false" hidden="false" name="t123p" vbProcedure="false">#REF!</definedName>
    <definedName function="false" hidden="false" name="t12m" vbProcedure="false">'[14]lam-moi'!#ref!</definedName>
    <definedName function="false" hidden="false" name="t12mnc" vbProcedure="false">'[14]thao-go'!#ref!</definedName>
    <definedName function="false" hidden="false" name="t12nc" vbProcedure="false">'[14]lam-moi'!#ref!</definedName>
    <definedName function="false" hidden="false" name="t12nc3p" vbProcedure="false">'[14]CHITIET VL-NC'!$G$38</definedName>
    <definedName function="false" hidden="false" name="t12ncm" vbProcedure="false">'[14]lam-moi'!#ref!</definedName>
    <definedName function="false" hidden="false" name="t12vl" vbProcedure="false">'[14]lam-moi'!#ref!</definedName>
    <definedName function="false" hidden="false" name="t12vl3p" vbProcedure="false">'[14]CHITIET VL-NC'!$G$34</definedName>
    <definedName function="false" hidden="false" name="t141p" vbProcedure="false">#REF!</definedName>
    <definedName function="false" hidden="false" name="t143p" vbProcedure="false">#REF!</definedName>
    <definedName function="false" hidden="false" name="t14m" vbProcedure="false">'[14]lam-moi'!#ref!</definedName>
    <definedName function="false" hidden="false" name="t14mnc" vbProcedure="false">'[14]thao-go'!#ref!</definedName>
    <definedName function="false" hidden="false" name="t14nc" vbProcedure="false">'[14]lam-moi'!#ref!</definedName>
    <definedName function="false" hidden="false" name="t14nc3p" vbProcedure="false">#REF!</definedName>
    <definedName function="false" hidden="false" name="t14ncm" vbProcedure="false">'[14]lam-moi'!#ref!</definedName>
    <definedName function="false" hidden="false" name="T14vc" vbProcedure="false">'[14]chitiet vl-nc-tt -1p'!#ref!</definedName>
    <definedName function="false" hidden="false" name="t14vl" vbProcedure="false">'[14]lam-moi'!#ref!</definedName>
    <definedName function="false" hidden="false" name="t14vl3p" vbProcedure="false">#REF!</definedName>
    <definedName function="false" hidden="false" name="T203P" vbProcedure="false">[14]vc!#ref!</definedName>
    <definedName function="false" hidden="false" name="t20m" vbProcedure="false">'[14]lam-moi'!#ref!</definedName>
    <definedName function="false" hidden="false" name="t20ncm" vbProcedure="false">'[14]lam-moi'!#ref!</definedName>
    <definedName function="false" hidden="false" name="t7m" vbProcedure="false">'[14]thpdmoi  (2)'!#ref!</definedName>
    <definedName function="false" hidden="false" name="t7nc" vbProcedure="false">'[14]lam-moi'!#ref!</definedName>
    <definedName function="false" hidden="false" name="t7vl" vbProcedure="false">'[14]lam-moi'!#ref!</definedName>
    <definedName function="false" hidden="false" name="t84mnc" vbProcedure="false">'[14]thao-go'!#ref!</definedName>
    <definedName function="false" hidden="false" name="t8m" vbProcedure="false">'[14]thpdmoi  (2)'!#ref!</definedName>
    <definedName function="false" hidden="false" name="t8nc" vbProcedure="false">'[14]lam-moi'!#ref!</definedName>
    <definedName function="false" hidden="false" name="t8vl" vbProcedure="false">'[14]lam-moi'!#ref!</definedName>
    <definedName function="false" hidden="false" name="tbdd1p" vbProcedure="false">'[14]lam-moi'!#ref!</definedName>
    <definedName function="false" hidden="false" name="tbdd3p" vbProcedure="false">'[14]lam-moi'!#ref!</definedName>
    <definedName function="false" hidden="false" name="tbddsdl" vbProcedure="false">'[14]lam-moi'!#ref!</definedName>
    <definedName function="false" hidden="false" name="TBI" vbProcedure="false">'[14]th xl'!#ref!</definedName>
    <definedName function="false" hidden="false" name="tbtr" vbProcedure="false">'[14]th xl'!#ref!</definedName>
    <definedName function="false" hidden="false" name="tbtram" vbProcedure="false">#REF!</definedName>
    <definedName function="false" hidden="false" name="TC" vbProcedure="false">#REF!</definedName>
    <definedName function="false" hidden="false" name="tcxxnc" vbProcedure="false">'[14]thao-go'!#ref!</definedName>
    <definedName function="false" hidden="false" name="TC_NHANH1" vbProcedure="false">#REF!</definedName>
    <definedName function="false" hidden="false" name="td" vbProcedure="false">'[14]thpdmoi  (2)'!#ref!</definedName>
    <definedName function="false" hidden="false" name="td10vl" vbProcedure="false">'[14]#ref'!#ref!</definedName>
    <definedName function="false" hidden="false" name="td12nc" vbProcedure="false">'[14]#ref'!#ref!</definedName>
    <definedName function="false" hidden="false" name="td1cnc" vbProcedure="false">'[14]lam-moi'!#ref!</definedName>
    <definedName function="false" hidden="false" name="td1cvl" vbProcedure="false">'[14]lam-moi'!#ref!</definedName>
    <definedName function="false" hidden="false" name="td1p" vbProcedure="false">#REF!</definedName>
    <definedName function="false" hidden="false" name="TD1pnc" vbProcedure="false">'[14]chitiet vl-nc-tt -1p'!#ref!</definedName>
    <definedName function="false" hidden="false" name="TD1pvl" vbProcedure="false">'[14]chitiet vl-nc-tt -1p'!#ref!</definedName>
    <definedName function="false" hidden="false" name="td3p" vbProcedure="false">#REF!</definedName>
    <definedName function="false" hidden="false" name="tdc84nc" vbProcedure="false">'[14]thao-go'!#ref!</definedName>
    <definedName function="false" hidden="false" name="tdcnc" vbProcedure="false">'[14]thao-go'!#ref!</definedName>
    <definedName function="false" hidden="false" name="tdgnc" vbProcedure="false">'[14]lam-moi'!#ref!</definedName>
    <definedName function="false" hidden="false" name="tdgvl" vbProcedure="false">'[14]lam-moi'!#ref!</definedName>
    <definedName function="false" hidden="false" name="tdhtnc" vbProcedure="false">'[14]lam-moi'!#ref!</definedName>
    <definedName function="false" hidden="false" name="tdhtvl" vbProcedure="false">'[14]lam-moi'!#ref!</definedName>
    <definedName function="false" hidden="false" name="tdnc" vbProcedure="false">[14]gtrinh!#ref!</definedName>
    <definedName function="false" hidden="false" name="tdnc1p" vbProcedure="false">#REF!</definedName>
    <definedName function="false" hidden="false" name="tdnc3p" vbProcedure="false">'[14]CHITIET VL-NC'!$G$28</definedName>
    <definedName function="false" hidden="false" name="tdt1pnc" vbProcedure="false">[14]gtrinh!#ref!</definedName>
    <definedName function="false" hidden="false" name="tdt1pvl" vbProcedure="false">[14]gtrinh!#ref!</definedName>
    <definedName function="false" hidden="false" name="tdt2cnc" vbProcedure="false">'[14]lam-moi'!#ref!</definedName>
    <definedName function="false" hidden="false" name="tdt2cvl" vbProcedure="false">[14]chitiet!#ref!</definedName>
    <definedName function="false" hidden="false" name="tdtr2cnc" vbProcedure="false">#REF!</definedName>
    <definedName function="false" hidden="false" name="tdtr2cvl" vbProcedure="false">#REF!</definedName>
    <definedName function="false" hidden="false" name="tdtrnc" vbProcedure="false">[14]gtrinh!#ref!</definedName>
    <definedName function="false" hidden="false" name="tdtrvl" vbProcedure="false">[14]gtrinh!#ref!</definedName>
    <definedName function="false" hidden="false" name="tdvl" vbProcedure="false">[14]gtrinh!#ref!</definedName>
    <definedName function="false" hidden="false" name="tdvl1p" vbProcedure="false">#REF!</definedName>
    <definedName function="false" hidden="false" name="tdvl3p" vbProcedure="false">'[14]CHITIET VL-NC'!$G$23</definedName>
    <definedName function="false" hidden="false" name="tens" vbProcedure="false">{"";"";"Twenty";"Thirty";"Forty";"Fifty";"Sixty";"Seventy";"Eighty";"Ninety"}</definedName>
    <definedName function="false" hidden="false" name="TES" vbProcedure="false">#REF!</definedName>
    <definedName function="false" hidden="false" name="Test" vbProcedure="false">{#N/A,#N/A,FALSE,"DATA"}</definedName>
    <definedName function="false" hidden="false" name="th3x15" vbProcedure="false">[14]giathanh1!#ref!</definedName>
    <definedName function="false" hidden="false" name="ThanhXuan110" vbProcedure="false">'[121]kh-q1,q2,01'!#ref!</definedName>
    <definedName function="false" hidden="false" name="THGO1pnc" vbProcedure="false">#REF!</definedName>
    <definedName function="false" hidden="false" name="thht" vbProcedure="false">#REF!</definedName>
    <definedName function="false" hidden="false" name="THKP160" vbProcedure="false">'[14]dongia (2)'!#ref!</definedName>
    <definedName function="false" hidden="false" name="thkp3" vbProcedure="false">#REF!</definedName>
    <definedName function="false" hidden="false" name="thtr15" vbProcedure="false">[14]giathanh1!#ref!</definedName>
    <definedName function="false" hidden="false" name="thtt" vbProcedure="false">#REF!</definedName>
    <definedName function="false" hidden="false" name="Tiepdia" vbProcedure="false">[14]Tiepdia!$A$1:$AMJ$1048576</definedName>
    <definedName function="false" hidden="false" name="TIPEL" vbProcedure="false">#REF!</definedName>
    <definedName function="false" hidden="false" name="TISJUNI" vbProcedure="false">[18]TIS!$B$6:$K$550</definedName>
    <definedName function="false" hidden="false" name="TITI" vbProcedure="false">'[53]LAP PENJUALAN'!$B$1:$I$65536</definedName>
    <definedName function="false" hidden="false" name="TLAC120" vbProcedure="false">#REF!</definedName>
    <definedName function="false" hidden="false" name="TLAC35" vbProcedure="false">#REF!</definedName>
    <definedName function="false" hidden="false" name="TLAC50" vbProcedure="false">#REF!</definedName>
    <definedName function="false" hidden="false" name="TLAC70" vbProcedure="false">#REF!</definedName>
    <definedName function="false" hidden="false" name="TLAC95" vbProcedure="false">#REF!</definedName>
    <definedName function="false" hidden="false" name="tlp" vbProcedure="false">#REF!</definedName>
    <definedName function="false" hidden="false" name="tn1pinnc" vbProcedure="false">'[14]thao-go'!#ref!</definedName>
    <definedName function="false" hidden="false" name="tn2mhnnc" vbProcedure="false">'[14]thao-go'!#ref!</definedName>
    <definedName function="false" hidden="false" name="TNCM" vbProcedure="false">'[14]chitiet vl-nc-tt-3p'!#ref!</definedName>
    <definedName function="false" hidden="false" name="tnhnnc" vbProcedure="false">'[14]thao-go'!#ref!</definedName>
    <definedName function="false" hidden="false" name="tnignc" vbProcedure="false">'[14]thao-go'!#ref!</definedName>
    <definedName function="false" hidden="false" name="tnin190nc" vbProcedure="false">'[14]thao-go'!#ref!</definedName>
    <definedName function="false" hidden="false" name="tnlnc" vbProcedure="false">'[14]thao-go'!#ref!</definedName>
    <definedName function="false" hidden="false" name="tnnnc" vbProcedure="false">'[14]thao-go'!#ref!</definedName>
    <definedName function="false" hidden="false" name="tol" vbProcedure="false">#REF!</definedName>
    <definedName function="false" hidden="false" name="TR15HT" vbProcedure="false">'[14]tongke-ht'!#ref!</definedName>
    <definedName function="false" hidden="false" name="TR16HT" vbProcedure="false">'[14]tongke-ht'!#ref!</definedName>
    <definedName function="false" hidden="false" name="TR19HT" vbProcedure="false">'[14]tongke-ht'!#ref!</definedName>
    <definedName function="false" hidden="false" name="tr1x15" vbProcedure="false">[14]giathanh1!#ref!</definedName>
    <definedName function="false" hidden="false" name="TR20HT" vbProcedure="false">'[14]tongke-ht'!#ref!</definedName>
    <definedName function="false" hidden="false" name="tr3x100" vbProcedure="false">'[14]dongia (2)'!#ref!</definedName>
    <definedName function="false" hidden="false" name="tram100" vbProcedure="false">'[14]dongia (2)'!#ref!</definedName>
    <definedName function="false" hidden="false" name="tram1x25" vbProcedure="false">'[14]dongia (2)'!#ref!</definedName>
    <definedName function="false" hidden="false" name="transportir" vbProcedure="false">'[122]Register CO Week 51'!$BK$5:$BK$15</definedName>
    <definedName function="false" hidden="false" name="tru10mtc" vbProcedure="false">'[14]t-h ha the'!#ref!</definedName>
    <definedName function="false" hidden="false" name="tru8mtc" vbProcedure="false">'[14]t-h ha the'!#ref!</definedName>
    <definedName function="false" hidden="false" name="tt1pnc" vbProcedure="false">'[14]lam-moi'!#ref!</definedName>
    <definedName function="false" hidden="false" name="tt1pvl" vbProcedure="false">'[14]lam-moi'!#ref!</definedName>
    <definedName function="false" hidden="false" name="tt3pnc" vbProcedure="false">'[14]lam-moi'!#ref!</definedName>
    <definedName function="false" hidden="false" name="tt3pvl" vbProcedure="false">'[14]lam-moi'!#ref!</definedName>
    <definedName function="false" hidden="false" name="TTDD" vbProcedure="false">[14]TDTKP!$E$44+[14]TDTKP!$F$44+[14]TDTKP!$G$44</definedName>
    <definedName function="false" hidden="false" name="TTDD3P" vbProcedure="false">[14]tdtkp1!#ref!</definedName>
    <definedName function="false" hidden="false" name="TTDDCT3p" vbProcedure="false">[14]tdtkp1!#ref!</definedName>
    <definedName function="false" hidden="false" name="TTK3p" vbProcedure="false">'[14]TONGKE3p '!$C$295</definedName>
    <definedName function="false" hidden="false" name="ttronmk" vbProcedure="false">#REF!</definedName>
    <definedName function="false" hidden="false" name="TT_1P" vbProcedure="false">#REF!</definedName>
    <definedName function="false" hidden="false" name="TT_3p" vbProcedure="false">#REF!</definedName>
    <definedName function="false" hidden="false" name="tunai" vbProcedure="false">[18]COGS!$V$8:$AC$23</definedName>
    <definedName function="false" hidden="false" name="tv75nc" vbProcedure="false">#REF!</definedName>
    <definedName function="false" hidden="false" name="tv75vl" vbProcedure="false">#REF!</definedName>
    <definedName function="false" hidden="false" name="tx1pignc" vbProcedure="false">'[14]thao-go'!#ref!</definedName>
    <definedName function="false" hidden="false" name="tx1pindnc" vbProcedure="false">'[14]thao-go'!#ref!</definedName>
    <definedName function="false" hidden="false" name="tx1pingnc" vbProcedure="false">'[14]thao-go'!#ref!</definedName>
    <definedName function="false" hidden="false" name="tx1pintnc" vbProcedure="false">'[14]thao-go'!#ref!</definedName>
    <definedName function="false" hidden="false" name="tx1pitnc" vbProcedure="false">'[14]thao-go'!#ref!</definedName>
    <definedName function="false" hidden="false" name="tx2mhnnc" vbProcedure="false">'[14]thao-go'!#ref!</definedName>
    <definedName function="false" hidden="false" name="tx2mitnc" vbProcedure="false">'[14]thao-go'!#ref!</definedName>
    <definedName function="false" hidden="false" name="txhnnc" vbProcedure="false">'[14]thao-go'!#ref!</definedName>
    <definedName function="false" hidden="false" name="txig1nc" vbProcedure="false">'[14]thao-go'!#ref!</definedName>
    <definedName function="false" hidden="false" name="txin190nc" vbProcedure="false">'[14]thao-go'!#ref!</definedName>
    <definedName function="false" hidden="false" name="txinnc" vbProcedure="false">'[14]thao-go'!#ref!</definedName>
    <definedName function="false" hidden="false" name="txit1nc" vbProcedure="false">'[14]thao-go'!#ref!</definedName>
    <definedName function="false" hidden="false" name="ty" vbProcedure="false">{#N/A,#N/A,FALSE,"DATA"}</definedName>
    <definedName function="false" hidden="false" name="TYPE" vbProcedure="false">#REF!</definedName>
    <definedName function="false" hidden="false" name="U" vbProcedure="false">{#N/A,#N/A,FALSE,"DATA"}</definedName>
    <definedName function="false" hidden="false" name="ui" vbProcedure="false">{#N/A,#N/A,FALSE,"DATA"}</definedName>
    <definedName function="false" hidden="false" name="UM" vbProcedure="false">#REF!</definedName>
    <definedName function="false" hidden="false" name="UPAH1" vbProcedure="false">#REF!</definedName>
    <definedName function="false" hidden="false" name="UPAH10" vbProcedure="false">#REF!</definedName>
    <definedName function="false" hidden="false" name="UPAH11" vbProcedure="false">#REF!</definedName>
    <definedName function="false" hidden="false" name="UPAH12" vbProcedure="false">#REF!</definedName>
    <definedName function="false" hidden="false" name="UPAH2" vbProcedure="false">#REF!</definedName>
    <definedName function="false" hidden="false" name="UPAH3" vbProcedure="false">#REF!</definedName>
    <definedName function="false" hidden="false" name="UPAH4" vbProcedure="false">#REF!</definedName>
    <definedName function="false" hidden="false" name="UPAH5" vbProcedure="false">#REF!</definedName>
    <definedName function="false" hidden="false" name="UPAH6" vbProcedure="false">#REF!</definedName>
    <definedName function="false" hidden="false" name="UPAH7" vbProcedure="false">#REF!</definedName>
    <definedName function="false" hidden="false" name="UPAH8" vbProcedure="false">#REF!</definedName>
    <definedName function="false" hidden="false" name="UPAH9" vbProcedure="false">#REF!</definedName>
    <definedName function="false" hidden="false" name="UPAHA" vbProcedure="false">#REF!</definedName>
    <definedName function="false" hidden="false" name="UPAHLALU" vbProcedure="false">#REF!</definedName>
    <definedName function="false" hidden="false" name="valuevx" vbProcedure="false">42.314159</definedName>
    <definedName function="false" hidden="false" name="VCDD3p" vbProcedure="false">'[14]kpvc-bd '!#ref!</definedName>
    <definedName function="false" hidden="false" name="VCHT" vbProcedure="false">#REF!</definedName>
    <definedName function="false" hidden="false" name="VCTT" vbProcedure="false">#REF!</definedName>
    <definedName function="false" hidden="false" name="VCVBT1" vbProcedure="false">'[14]VCV-BE-TONG'!$G$11</definedName>
    <definedName function="false" hidden="false" name="VCVBT2" vbProcedure="false">'[14]VCV-BE-TONG'!$G$17</definedName>
    <definedName function="false" hidden="false" name="vd3p" vbProcedure="false">#REF!</definedName>
    <definedName function="false" hidden="false" name="vertex42_copyright" vbProcedure="false">"© 2009-2018 by Vertex42.com"</definedName>
    <definedName function="false" hidden="false" name="vertex42_id" vbProcedure="false">"functional-org-chart.xlsx"</definedName>
    <definedName function="false" hidden="false" name="vertex42_title" vbProcedure="false">"Functional Organizational Chart Template"</definedName>
    <definedName function="false" hidden="false" name="vita" vbProcedure="false">'[53]REKAP GL'!$B$1:$H$65536</definedName>
    <definedName function="false" hidden="false" name="vl1p" vbProcedure="false">#REF!</definedName>
    <definedName function="false" hidden="false" name="vl3p" vbProcedure="false">#REF!</definedName>
    <definedName function="false" hidden="false" name="vldd" vbProcedure="false">'[14]th xl'!#ref!</definedName>
    <definedName function="false" hidden="false" name="vldn400" vbProcedure="false">#REF!</definedName>
    <definedName function="false" hidden="false" name="vldn600" vbProcedure="false">#REF!</definedName>
    <definedName function="false" hidden="false" name="VLHC" vbProcedure="false">[14]TNHCHINH!$I$38</definedName>
    <definedName function="false" hidden="false" name="vltr" vbProcedure="false">'[14]th xl'!#ref!</definedName>
    <definedName function="false" hidden="false" name="vltram" vbProcedure="false">#REF!</definedName>
    <definedName function="false" hidden="false" name="vmvm" vbProcedure="false">#REF!</definedName>
    <definedName function="false" hidden="false" name="vr3p" vbProcedure="false">#REF!</definedName>
    <definedName function="false" hidden="false" name="vt1pbs" vbProcedure="false">'[14]lam-moi'!#ref!</definedName>
    <definedName function="false" hidden="false" name="vtbs" vbProcedure="false">'[14]lam-moi'!#ref!</definedName>
    <definedName function="false" hidden="false" name="vvvvvvvvvvv" vbProcedure="false">{#N/A,#N/A,FALSE,"DATA"}</definedName>
    <definedName function="false" hidden="false" name="W" vbProcedure="false">#REF!</definedName>
    <definedName function="false" hidden="false" name="WA" vbProcedure="false">'[123]aktdit(wp)'!#ref!</definedName>
    <definedName function="false" hidden="false" name="we" vbProcedure="false">{#N/A,#N/A,FALSE,"DATA"}</definedName>
    <definedName function="false" hidden="false" name="Window" vbProcedure="false">OFFSET([124]Sheet2!$M$2,0,0,COUNTA([124]Sheet2!$M$1:$M$65536)-1,1)</definedName>
    <definedName function="false" hidden="false" name="WOI" vbProcedure="false">#REF!</definedName>
    <definedName function="false" hidden="false" name="wr" vbProcedure="false">{#N/A,#N/A,FALSE,"DATA"}</definedName>
    <definedName function="false" hidden="false" name="wrn.12._.Costs._.Act._.Fcast._.All." vbProcedure="false">{#N/A,#N/A,FALSE,"Act.Fcst Costs"}</definedName>
    <definedName function="false" hidden="false" name="wrn.Accounts._.schedules." vbProcedure="false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function="false" hidden="false" name="wrn.Aging._.and._.Trend._.Analysis." vbProcedure="false">{#N/A,#N/A,FALSE,"Aging Summary";#N/A,#N/A,FALSE,"Ratio Analysis";#N/A,#N/A,FALSE,"Test 120 Day Accts";#N/A,#N/A,FALSE,"Tickmarks"}</definedName>
    <definedName function="false" hidden="false" name="wrn.All._.schedules." vbProcedure="false">{#N/A,#N/A,FALSE,"Index";#N/A,#N/A,FALSE,"STI1";#N/A,#N/A,FALSE,"STI2";#N/A,#N/A,FALSE,"STI3";#N/A,#N/A,FALSE,"Entertainment";#N/A,#N/A,FALSE,"Legals";#N/A,#N/A,FALSE,"Borrowing exps";#N/A,#N/A,FALSE,"Repairs";#N/A,#N/A,FALSE,"Research";#N/A,#N/A,FALSE,"Foreign exchg";#N/A,#N/A,FALSE,"Forex notice";#N/A,#N/A,FALSE,"Prepayments";#N/A,#N/A,FALSE,"Provisions";#N/A,#N/A,FALSE,"Stock";#N/A,#N/A,FALSE,"Assets cost";#N/A,#N/A,FALSE,"Assets NBV";#N/A,#N/A,FALSE,"Assets timing";#N/A,#N/A,FALSE,"Tax depn";#N/A,#N/A,FALSE,"Prime cost";#N/A,#N/A,FALSE,"Finance leases";#N/A,#N/A,FALSE,"Capital gains";#N/A,#N/A,FALSE,"Capital losses";#N/A,#N/A,FALSE,"Extraordinary";#N/A,#N/A,FALSE,"Exempt income";#N/A,#N/A,FALSE,"Total losses";#N/A,#N/A,FALSE,"Group losses in";#N/A,#N/A,FALSE,"Loss transfer";#N/A,#N/A,FALSE,"Foreign income";#N/A,#N/A,FALSE,"FIFs";#N/A,#N/A,FALSE,"Foreign tax crs";#N/A,#N/A,FALSE,"Royalties";#N/A,#N/A,FALSE,"Franking Acct";#N/A,#N/A,FALSE,"Dividends recd";#N/A,#N/A,FALSE,"Dividends paid";#N/A,#N/A,FALSE,"Int Div letter"}</definedName>
    <definedName function="false" hidden="false" name="wrn.Budget._.Document." vbProcedure="false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function="false" hidden="false" name="wrn.chi._.tiÆt." vbProcedure="false">{#N/A,#N/A,FALSE,"Chi tiÆt"}</definedName>
    <definedName function="false" hidden="false" name="wrn.data." vbProcedure="false">{#N/A,#N/A,FALSE,"DATA"}</definedName>
    <definedName function="false" hidden="false" name="wrn.Debbie._.Hawkins." vbProcedure="false">{"Admin Costs",#N/A,FALSE,"Act.Fcst Costs"}</definedName>
    <definedName function="false" hidden="false" name="wrn.George._.Viska." vbProcedure="false">{#N/A,#N/A,FALSE,"Cost Report";#N/A,#N/A,FALSE,"Qtly Summ.";#N/A,#N/A,FALSE,"Mar  Qtr";#N/A,#N/A,FALSE,"Report Summary"}</definedName>
    <definedName function="false" hidden="false" name="wrn.india." vbProcedure="false">{#N/A,#N/A,FALSE,"India - 3f";#N/A,#N/A,FALSE,"India - 3";#N/A,#N/A,FALSE,"India - 4f";#N/A,#N/A,FALSE,"India - 4";#N/A,#N/A,FALSE,"Retail Spider"}</definedName>
    <definedName function="false" hidden="false" name="wrn.INPUT." vbProcedure="false">{#N/A,#N/A,FALSE,"12MFC"}</definedName>
    <definedName function="false" hidden="false" name="wrn.Landscape._.schs." vbProcedure="false">{#N/A,#N/A,FALSE,"Sch10A-C";#N/A,#N/A,FALSE,"Sch10D-F";#N/A,#N/A,FALSE,"Sch10G";#N/A,#N/A,FALSE,"Sch11A";#N/A,#N/A,FALSE,"Sch11B";#N/A,#N/A,FALSE,"FinLeases";#N/A,#N/A,FALSE,"OpLeases";#N/A,#N/A,FALSE,"IntercoyAssets";#N/A,#N/A,FALSE,"IntercoyLiab";#N/A,#N/A,FALSE,"Oseaswsheet";#N/A,#N/A,FALSE,"CGTWsheet"}</definedName>
    <definedName function="false" hidden="false" name="wrn.Melbourne." vbProcedure="false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function="false" hidden="false" name="wrn.Month._.Report." vbProcedure="false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function="false" hidden="false" name="wrn.Murray._.Simons." vbProcedure="false">{#N/A,#N/A,FALSE,"Cost Report";#N/A,#N/A,FALSE,"Table 2.1";#N/A,#N/A,FALSE,"Plant Statistics";"Plant Costs",#N/A,FALSE,"Cost Summary"}</definedName>
    <definedName function="false" hidden="false" name="wrn.Peter._.Johnston." vbProcedure="false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function="false" hidden="false" name="wrn.Rob._.Smith." vbProcedure="false">{#N/A,#N/A,FALSE,"Cost Report";"Geology",#N/A,FALSE,"Cost Summary";"Geolgy Recon",#N/A,FALSE,"UG Geology Rep."}</definedName>
    <definedName function="false" hidden="false" name="wrn.Simon._.Wulff." vbProcedure="false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function="false" hidden="false" name="wrn.tax._.schedules." vbProcedure="false">{#N/A,#N/A,FALSE,"Header";#N/A,#N/A,FALSE,"AssetsCost";#N/A,#N/A,FALSE,"AssetsNBV";#N/A,#N/A,FALSE,"AssetsTiming";#N/A,#N/A,FALSE,"TaxDepn";#N/A,#N/A,FALSE,"InvestAllow";#N/A,#N/A,FALSE,"PrimeCost";#N/A,#N/A,FALSE,"Provisions";#N/A,#N/A,FALSE,"DeferredInc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GTWsheet";#N/A,#N/A,FALSE,"CapGainLoss";#N/A,#N/A,FALSE,"TrfCapLoss";#N/A,#N/A,FALSE,"Stock";#N/A,#N/A,FALSE,"Legals";#N/A,#N/A,FALSE,"SubsDonations";#N/A,#N/A,FALSE,"BadDebts";#N/A,#N/A,FALSE,"Repairs";#N/A,#N/A,FALSE,"Repairs";#N/A,#N/A,FALSE,"Consulting";#N/A,#N/A,FALSE,"Borrowexps";#N/A,#N/A,FALSE,"Royalties";#N/A,#N/A,FALSE,"FinLeaseAdjs";#N/A,#N/A,FALSE,"ForeignExchg";#N/A,#N/A,FALSE,"ForexNotice";#N/A,#N/A,FALSE,"Research";#N/A,#N/A,FALSE,"Extraordinary";#N/A,#N/A,FALSE,"ForeignIncome";#N/A,#N/A,FALSE,"Foreigntaxcrs";#N/A,#N/A,FALSE,"Dividendspaid";#N/A,#N/A,FALSE,"FIFunds";#N/A,#N/A,FALSE,"FrankingAcct";#N/A,#N/A,FALSE,"IntDivletter"}</definedName>
    <definedName function="false" hidden="false" name="wtb" vbProcedure="false">#REF!</definedName>
    <definedName function="false" hidden="false" name="wwwwwwwwwwwwww" vbProcedure="false">#REF!</definedName>
    <definedName function="false" hidden="false" name="x" vbProcedure="false">#REF!</definedName>
    <definedName function="false" hidden="false" name="x17dnc" vbProcedure="false">[14]chitiet!#ref!</definedName>
    <definedName function="false" hidden="false" name="x17dvl" vbProcedure="false">[14]chitiet!#ref!</definedName>
    <definedName function="false" hidden="false" name="x17knc" vbProcedure="false">[14]chitiet!#ref!</definedName>
    <definedName function="false" hidden="false" name="x17kvl" vbProcedure="false">[14]chitiet!#ref!</definedName>
    <definedName function="false" hidden="false" name="X1pFCOnc" vbProcedure="false">'[14]chitiet vl-nc-tt -1p'!#ref!</definedName>
    <definedName function="false" hidden="false" name="X1pFCOvc" vbProcedure="false">'[14]chitiet vl-nc-tt -1p'!#ref!</definedName>
    <definedName function="false" hidden="false" name="X1pFCOvl" vbProcedure="false">'[14]chitiet vl-nc-tt -1p'!#ref!</definedName>
    <definedName function="false" hidden="false" name="x1pignc" vbProcedure="false">'[14]lam-moi'!#ref!</definedName>
    <definedName function="false" hidden="false" name="X1pIGvc" vbProcedure="false">'[14]chitiet vl-nc-tt -1p'!#ref!</definedName>
    <definedName function="false" hidden="false" name="x1pigvl" vbProcedure="false">'[14]lam-moi'!#ref!</definedName>
    <definedName function="false" hidden="false" name="x1pind" vbProcedure="false">#REF!</definedName>
    <definedName function="false" hidden="false" name="x1pindnc" vbProcedure="false">'[14]lam-moi'!#ref!</definedName>
    <definedName function="false" hidden="false" name="x1pindvl" vbProcedure="false">'[14]lam-moi'!#ref!</definedName>
    <definedName function="false" hidden="false" name="x1ping" vbProcedure="false">#REF!</definedName>
    <definedName function="false" hidden="false" name="x1pingnc" vbProcedure="false">'[14]lam-moi'!#ref!</definedName>
    <definedName function="false" hidden="false" name="x1pingvl" vbProcedure="false">'[14]lam-moi'!#ref!</definedName>
    <definedName function="false" hidden="false" name="x1pint" vbProcedure="false">#REF!</definedName>
    <definedName function="false" hidden="false" name="x1pintnc" vbProcedure="false">'[14]lam-moi'!#ref!</definedName>
    <definedName function="false" hidden="false" name="X1pINTvc" vbProcedure="false">'[14]chitiet vl-nc-tt -1p'!#ref!</definedName>
    <definedName function="false" hidden="false" name="x1pintvl" vbProcedure="false">'[14]lam-moi'!#ref!</definedName>
    <definedName function="false" hidden="false" name="x1pitnc" vbProcedure="false">'[14]lam-moi'!#ref!</definedName>
    <definedName function="false" hidden="false" name="X1pITvc" vbProcedure="false">'[14]chitiet vl-nc-tt -1p'!#ref!</definedName>
    <definedName function="false" hidden="false" name="x1pitvl" vbProcedure="false">'[14]lam-moi'!#ref!</definedName>
    <definedName function="false" hidden="false" name="x20knc" vbProcedure="false">[14]chitiet!#ref!</definedName>
    <definedName function="false" hidden="false" name="x20kvl" vbProcedure="false">[14]chitiet!#ref!</definedName>
    <definedName function="false" hidden="false" name="x22knc" vbProcedure="false">[14]chitiet!#ref!</definedName>
    <definedName function="false" hidden="false" name="x22kvl" vbProcedure="false">[14]chitiet!#ref!</definedName>
    <definedName function="false" hidden="false" name="x2mig1nc" vbProcedure="false">'[14]lam-moi'!#ref!</definedName>
    <definedName function="false" hidden="false" name="x2mig1vl" vbProcedure="false">'[14]lam-moi'!#ref!</definedName>
    <definedName function="false" hidden="false" name="x2min1nc" vbProcedure="false">'[14]lam-moi'!#ref!</definedName>
    <definedName function="false" hidden="false" name="x2min1vl" vbProcedure="false">'[14]lam-moi'!#ref!</definedName>
    <definedName function="false" hidden="false" name="x2mit1vl" vbProcedure="false">'[14]lam-moi'!#ref!</definedName>
    <definedName function="false" hidden="false" name="x2mitnc" vbProcedure="false">'[14]lam-moi'!#ref!</definedName>
    <definedName function="false" hidden="false" name="XCCT" vbProcedure="false">0.5</definedName>
    <definedName function="false" hidden="false" name="xdsnc" vbProcedure="false">[14]gtrinh!#ref!</definedName>
    <definedName function="false" hidden="false" name="xdsvl" vbProcedure="false">[14]gtrinh!#ref!</definedName>
    <definedName function="false" hidden="false" name="xfco" vbProcedure="false">#REF!</definedName>
    <definedName function="false" hidden="false" name="xfco3p" vbProcedure="false">#REF!</definedName>
    <definedName function="false" hidden="false" name="xfconc" vbProcedure="false">'[14]lam-moi'!#ref!</definedName>
    <definedName function="false" hidden="false" name="xfconc3p" vbProcedure="false">'[14]CHITIET VL-NC'!$G$94</definedName>
    <definedName function="false" hidden="false" name="xfcotnc" vbProcedure="false">#REF!</definedName>
    <definedName function="false" hidden="false" name="xfcotvl" vbProcedure="false">#REF!</definedName>
    <definedName function="false" hidden="false" name="xfcovl" vbProcedure="false">'[14]lam-moi'!#ref!</definedName>
    <definedName function="false" hidden="false" name="xfcovl3p" vbProcedure="false">'[14]CHITIET VL-NC'!$G$90</definedName>
    <definedName function="false" hidden="false" name="xfnc" vbProcedure="false">'[14]lam-moi'!#ref!</definedName>
    <definedName function="false" hidden="false" name="xfvl" vbProcedure="false">'[14]lam-moi'!#ref!</definedName>
    <definedName function="false" hidden="false" name="xhn" vbProcedure="false">#REF!</definedName>
    <definedName function="false" hidden="false" name="xhnnc" vbProcedure="false">'[14]lam-moi'!#ref!</definedName>
    <definedName function="false" hidden="false" name="xhnvl" vbProcedure="false">'[14]lam-moi'!#ref!</definedName>
    <definedName function="false" hidden="false" name="xig" vbProcedure="false">#REF!</definedName>
    <definedName function="false" hidden="false" name="xig1" vbProcedure="false">#REF!</definedName>
    <definedName function="false" hidden="false" name="xig1nc" vbProcedure="false">'[14]lam-moi'!#ref!</definedName>
    <definedName function="false" hidden="false" name="xig1p" vbProcedure="false">#REF!</definedName>
    <definedName function="false" hidden="false" name="xig1pnc" vbProcedure="false">'[14]lam-moi'!#ref!</definedName>
    <definedName function="false" hidden="false" name="xig1pvl" vbProcedure="false">'[14]lam-moi'!#ref!</definedName>
    <definedName function="false" hidden="false" name="xig1vl" vbProcedure="false">'[14]lam-moi'!#ref!</definedName>
    <definedName function="false" hidden="false" name="xig2nc" vbProcedure="false">'[14]lam-moi'!#ref!</definedName>
    <definedName function="false" hidden="false" name="xig2vl" vbProcedure="false">'[14]lam-moi'!#ref!</definedName>
    <definedName function="false" hidden="false" name="xig3p" vbProcedure="false">#REF!</definedName>
    <definedName function="false" hidden="false" name="xiggnc" vbProcedure="false">'[14]CHITIET VL-NC'!$G$57</definedName>
    <definedName function="false" hidden="false" name="xiggvl" vbProcedure="false">'[14]CHITIET VL-NC'!$G$53</definedName>
    <definedName function="false" hidden="false" name="xignc" vbProcedure="false">'[14]lam-moi'!#ref!</definedName>
    <definedName function="false" hidden="false" name="xignc3p" vbProcedure="false">#REF!</definedName>
    <definedName function="false" hidden="false" name="xigvl" vbProcedure="false">'[14]lam-moi'!#ref!</definedName>
    <definedName function="false" hidden="false" name="xigvl3p" vbProcedure="false">#REF!</definedName>
    <definedName function="false" hidden="false" name="xin" vbProcedure="false">#REF!</definedName>
    <definedName function="false" hidden="false" name="xin190" vbProcedure="false">#REF!</definedName>
    <definedName function="false" hidden="false" name="xin1903p" vbProcedure="false">#REF!</definedName>
    <definedName function="false" hidden="false" name="xin190nc" vbProcedure="false">'[14]lam-moi'!#ref!</definedName>
    <definedName function="false" hidden="false" name="xin190nc3p" vbProcedure="false">'[14]CHITIET VL-NC'!$G$76</definedName>
    <definedName function="false" hidden="false" name="xin190vl" vbProcedure="false">'[14]lam-moi'!#ref!</definedName>
    <definedName function="false" hidden="false" name="xin190vl3p" vbProcedure="false">'[14]CHITIET VL-NC'!$G$72</definedName>
    <definedName function="false" hidden="false" name="xin2903p" vbProcedure="false">#REF!</definedName>
    <definedName function="false" hidden="false" name="xin290nc3p" vbProcedure="false">#REF!</definedName>
    <definedName function="false" hidden="false" name="xin290vl3p" vbProcedure="false">#REF!</definedName>
    <definedName function="false" hidden="false" name="xin3p" vbProcedure="false">#REF!</definedName>
    <definedName function="false" hidden="false" name="xin901nc" vbProcedure="false">'[14]lam-moi'!#ref!</definedName>
    <definedName function="false" hidden="false" name="xin901vl" vbProcedure="false">'[14]lam-moi'!#ref!</definedName>
    <definedName function="false" hidden="false" name="xind" vbProcedure="false">#REF!</definedName>
    <definedName function="false" hidden="false" name="xind1p" vbProcedure="false">#REF!</definedName>
    <definedName function="false" hidden="false" name="xind1pnc" vbProcedure="false">'[14]lam-moi'!#ref!</definedName>
    <definedName function="false" hidden="false" name="xind1pvl" vbProcedure="false">'[14]lam-moi'!#ref!</definedName>
    <definedName function="false" hidden="false" name="xind3p" vbProcedure="false">#REF!</definedName>
    <definedName function="false" hidden="false" name="xindnc" vbProcedure="false">'[14]lam-moi'!#ref!</definedName>
    <definedName function="false" hidden="false" name="xindnc1p" vbProcedure="false">#REF!</definedName>
    <definedName function="false" hidden="false" name="xindnc3p" vbProcedure="false">'[14]CHITIET VL-NC'!$G$85</definedName>
    <definedName function="false" hidden="false" name="xindvl" vbProcedure="false">'[14]lam-moi'!#ref!</definedName>
    <definedName function="false" hidden="false" name="xindvl1p" vbProcedure="false">#REF!</definedName>
    <definedName function="false" hidden="false" name="xindvl3p" vbProcedure="false">'[14]CHITIET VL-NC'!$G$80</definedName>
    <definedName function="false" hidden="false" name="xing1p" vbProcedure="false">#REF!</definedName>
    <definedName function="false" hidden="false" name="xing1pnc" vbProcedure="false">'[14]lam-moi'!#ref!</definedName>
    <definedName function="false" hidden="false" name="xing1pvl" vbProcedure="false">'[14]lam-moi'!#ref!</definedName>
    <definedName function="false" hidden="false" name="xingnc1p" vbProcedure="false">#REF!</definedName>
    <definedName function="false" hidden="false" name="xingvl1p" vbProcedure="false">#REF!</definedName>
    <definedName function="false" hidden="false" name="xinnc" vbProcedure="false">'[14]lam-moi'!#ref!</definedName>
    <definedName function="false" hidden="false" name="xinnc3p" vbProcedure="false">#REF!</definedName>
    <definedName function="false" hidden="false" name="xint1p" vbProcedure="false">#REF!</definedName>
    <definedName function="false" hidden="false" name="xinvl" vbProcedure="false">'[14]lam-moi'!#ref!</definedName>
    <definedName function="false" hidden="false" name="xinvl3p" vbProcedure="false">#REF!</definedName>
    <definedName function="false" hidden="false" name="xit" vbProcedure="false">#REF!</definedName>
    <definedName function="false" hidden="false" name="xit1" vbProcedure="false">#REF!</definedName>
    <definedName function="false" hidden="false" name="xit1nc" vbProcedure="false">'[14]lam-moi'!#ref!</definedName>
    <definedName function="false" hidden="false" name="xit1p" vbProcedure="false">#REF!</definedName>
    <definedName function="false" hidden="false" name="xit1pnc" vbProcedure="false">'[14]lam-moi'!#ref!</definedName>
    <definedName function="false" hidden="false" name="xit1pvl" vbProcedure="false">'[14]lam-moi'!#ref!</definedName>
    <definedName function="false" hidden="false" name="xit1vl" vbProcedure="false">'[14]lam-moi'!#ref!</definedName>
    <definedName function="false" hidden="false" name="xit2nc" vbProcedure="false">'[14]lam-moi'!#ref!</definedName>
    <definedName function="false" hidden="false" name="xit2nc3p" vbProcedure="false">#REF!</definedName>
    <definedName function="false" hidden="false" name="xit2vl" vbProcedure="false">'[14]lam-moi'!#ref!</definedName>
    <definedName function="false" hidden="false" name="xit2vl3p" vbProcedure="false">#REF!</definedName>
    <definedName function="false" hidden="false" name="xit3p" vbProcedure="false">#REF!</definedName>
    <definedName function="false" hidden="false" name="xitnc" vbProcedure="false">'[14]lam-moi'!#ref!</definedName>
    <definedName function="false" hidden="false" name="xitnc3p" vbProcedure="false">#REF!</definedName>
    <definedName function="false" hidden="false" name="xittnc" vbProcedure="false">'[14]CHITIET VL-NC'!$G$48</definedName>
    <definedName function="false" hidden="false" name="xittvl" vbProcedure="false">'[14]CHITIET VL-NC'!$G$44</definedName>
    <definedName function="false" hidden="false" name="xitvl" vbProcedure="false">'[14]lam-moi'!#ref!</definedName>
    <definedName function="false" hidden="false" name="xitvl3p" vbProcedure="false">#REF!</definedName>
    <definedName function="false" hidden="false" name="xm" vbProcedure="false">[48]gvl!$N$16</definedName>
    <definedName function="false" hidden="false" name="xr1nc" vbProcedure="false">'[14]lam-moi'!#ref!</definedName>
    <definedName function="false" hidden="false" name="xr1vl" vbProcedure="false">'[14]lam-moi'!#ref!</definedName>
    <definedName function="false" hidden="false" name="xtr3pnc" vbProcedure="false">[14]gtrinh!#ref!</definedName>
    <definedName function="false" hidden="false" name="xtr3pvl" vbProcedure="false">[14]gtrinh!#ref!</definedName>
    <definedName function="false" hidden="false" name="xxxxxxxxx" vbProcedure="false">#REF!</definedName>
    <definedName function="false" hidden="false" name="y" vbProcedure="false">'[126]NERACA LAJUR'!$A$1:$S$65536</definedName>
    <definedName function="false" hidden="false" name="YG" vbProcedure="false">{#N/A,#N/A,FALSE,"DATA"}</definedName>
    <definedName function="false" hidden="false" name="yu" vbProcedure="false">{#N/A,#N/A,FALSE,"DATA"}</definedName>
    <definedName function="false" hidden="false" name="YUIO" vbProcedure="false">'[92]LAP PENJUALAN'!$B$1:$I$65536</definedName>
    <definedName function="false" hidden="false" name="yy" vbProcedure="false">'[125]sale-leaseback (2)'!#ref!</definedName>
    <definedName function="false" hidden="false" name="YYY" vbProcedure="false">'[81]LAP PENJUALAN'!$L$1:$S$65536</definedName>
    <definedName function="false" hidden="false" name="z" vbProcedure="false">[2]jurnal!#ref!</definedName>
    <definedName function="false" hidden="false" name="Z_2A9390B4_6B6C_4724_BC2A_8C10251343A2_.wvu.PrintArea" vbProcedure="false">[127]SEM!$I$2:$W$45</definedName>
    <definedName function="false" hidden="false" name="\a" vbProcedure="false">#REF!</definedName>
    <definedName function="false" hidden="false" name="\e" vbProcedure="false">[1]granit!#ref!</definedName>
    <definedName function="false" hidden="false" name="\Q" vbProcedure="false">#REF!</definedName>
    <definedName function="false" hidden="false" name="\s" vbProcedure="false">[1]granit!#ref!</definedName>
    <definedName function="false" hidden="false" name="\u" vbProcedure="false">[1]granit!#ref!</definedName>
    <definedName function="false" hidden="false" name="_" vbProcedure="false">[2]jurnal!#ref!</definedName>
    <definedName function="false" hidden="false" name="_003_OMSET_BRUTO_NETTO" vbProcedure="false">#REF!</definedName>
    <definedName function="false" hidden="false" name="_02_LAPORAN_PIUTANG_CN" vbProcedure="false">#REF!</definedName>
    <definedName function="false" hidden="false" name="_1" vbProcedure="false">[2]jurnal!#ref!</definedName>
    <definedName function="false" hidden="false" name="_123Graph_E" vbProcedure="false">'[16]aktdit(wp)'!#ref!</definedName>
    <definedName function="false" hidden="false" name="_abb91" vbProcedure="false">[14]chitimc!#ref!</definedName>
    <definedName function="false" hidden="false" name="_aje05" vbProcedure="false">#REF!</definedName>
    <definedName function="false" hidden="false" name="_AT2007" vbProcedure="false">#REF!</definedName>
    <definedName function="false" hidden="false" name="_BEN4" vbProcedure="false">[18]TIS!$B$6:$K$484</definedName>
    <definedName function="false" hidden="false" name="_CT250" vbProcedure="false">'[14]dongia (2)'!#ref!</definedName>
    <definedName function="false" hidden="false" name="_CX722222" vbProcedure="false">#REF!</definedName>
    <definedName function="false" hidden="false" name="_CX729000" vbProcedure="false">#REF!</definedName>
    <definedName function="false" hidden="false" name="_DAT1" vbProcedure="false">'[12]rinci trf'!#ref!</definedName>
    <definedName function="false" hidden="false" name="_DAT10" vbProcedure="false">'[12]rinci trf'!#ref!</definedName>
    <definedName function="false" hidden="false" name="_DAT14" vbProcedure="false">'[12]rinci trf'!#ref!</definedName>
    <definedName function="false" hidden="false" name="_DAT15" vbProcedure="false">'[12]rinci trf'!#ref!</definedName>
    <definedName function="false" hidden="false" name="_DAT16" vbProcedure="false">'[12]rinci trf'!#ref!</definedName>
    <definedName function="false" hidden="false" name="_DAT19" vbProcedure="false">'[12]rinci trf'!#ref!</definedName>
    <definedName function="false" hidden="false" name="_DAT20" vbProcedure="false">'[12]rinci trf'!#ref!</definedName>
    <definedName function="false" hidden="false" name="_DAT4" vbProcedure="false">'[12]rinci trf'!#ref!</definedName>
    <definedName function="false" hidden="false" name="_DAT6" vbProcedure="false">'[12]rinci trf'!#ref!</definedName>
    <definedName function="false" hidden="false" name="_DAT7" vbProcedure="false">'[12]rinci trf'!#ref!</definedName>
    <definedName function="false" hidden="false" name="_DAT7888" vbProcedure="false">'[12]rinci trf'!#ref!</definedName>
    <definedName function="false" hidden="false" name="_DAT8" vbProcedure="false">'[12]rinci trf'!#ref!</definedName>
    <definedName function="false" hidden="false" name="_DAT9" vbProcedure="false">'[12]rinci trf'!#ref!</definedName>
    <definedName function="false" hidden="false" name="_DD2" vbProcedure="false">{#N/A,#N/A,FALSE,"DATA"}</definedName>
    <definedName function="false" hidden="false" name="_ddn400" vbProcedure="false">#REF!</definedName>
    <definedName function="false" hidden="false" name="_ddn600" vbProcedure="false">#REF!</definedName>
    <definedName function="false" hidden="false" name="_dgt100" vbProcedure="false">'[14]dongia (2)'!#ref!</definedName>
    <definedName function="false" hidden="false" name="_Dist_Bin" vbProcedure="false">#REF!</definedName>
    <definedName function="false" hidden="false" name="_Dist_Values" vbProcedure="false">#REF!</definedName>
    <definedName function="false" hidden="false" name="_ff3" vbProcedure="false">{#N/A,#N/A,FALSE,"DATA"}</definedName>
    <definedName function="false" hidden="false" name="_Fill" vbProcedure="false">#REF!</definedName>
    <definedName function="false" hidden="false" name="_G1" vbProcedure="false">{#N/A,#N/A,FALSE,"DATA"}</definedName>
    <definedName function="false" hidden="false" name="_G11" vbProcedure="false">{#N/A,#N/A,FALSE,"DATA"}</definedName>
    <definedName function="false" hidden="false" name="_G2" vbProcedure="false">{#N/A,#N/A,FALSE,"DATA"}</definedName>
    <definedName function="false" hidden="false" name="_gab08" vbProcedure="false">#REF!</definedName>
    <definedName function="false" hidden="false" name="_GID1" vbProcedure="false">'[14]LKVL-CK-HT-GD1'!$A$4</definedName>
    <definedName function="false" hidden="false" name="_Key1" vbProcedure="false">#REF!</definedName>
    <definedName function="false" hidden="false" name="_Key2" vbProcedure="false">#REF!</definedName>
    <definedName function="false" hidden="false" name="_KR00" vbProcedure="false">#REF!</definedName>
    <definedName function="false" hidden="false" name="_KR04" vbProcedure="false">#REF!</definedName>
    <definedName function="false" hidden="false" name="_MAC12" vbProcedure="false">#REF!</definedName>
    <definedName function="false" hidden="false" name="_MAC46" vbProcedure="false">#REF!</definedName>
    <definedName function="false" hidden="false" name="_MatInverse_In" vbProcedure="false">#REF!</definedName>
    <definedName function="false" hidden="false" name="_MatMult_A" vbProcedure="false">#REF!</definedName>
    <definedName function="false" hidden="false" name="_NC19" vbProcedure="false">'[4]lkh sps'!#ref!</definedName>
    <definedName function="false" hidden="false" name="_NC21" vbProcedure="false">'[4]lkh sps'!#ref!</definedName>
    <definedName function="false" hidden="false" name="_NCL100" vbProcedure="false">#REF!</definedName>
    <definedName function="false" hidden="false" name="_NCL200" vbProcedure="false">#REF!</definedName>
    <definedName function="false" hidden="false" name="_NCL250" vbProcedure="false">#REF!</definedName>
    <definedName function="false" hidden="false" name="_new2" vbProcedure="false">'[19]1106-m&amp;e'!#ref!</definedName>
    <definedName function="false" hidden="false" name="_nin190" vbProcedure="false">#REF!</definedName>
    <definedName function="false" hidden="false" name="_Order1" vbProcedure="false">255</definedName>
    <definedName function="false" hidden="false" name="_Order2" vbProcedure="false">255</definedName>
    <definedName function="false" hidden="false" name="_PHK3" vbProcedure="false">#REF!</definedName>
    <definedName function="false" hidden="false" name="_PJ04" vbProcedure="false">#REF!</definedName>
    <definedName function="false" hidden="false" name="_PJ05" vbProcedure="false">#REF!</definedName>
    <definedName function="false" hidden="false" name="_pn2" vbProcedure="false">#REF!</definedName>
    <definedName function="false" hidden="false" name="_RAT5" vbProcedure="false">'[20]LAP PENJUALAN'!$B$1:$I$65536</definedName>
    <definedName function="false" hidden="false" name="_Regression_Out" vbProcedure="false">#REF!</definedName>
    <definedName function="false" hidden="false" name="_Regression_X" vbProcedure="false">'[21]1106-m&amp;e'!#ref!</definedName>
    <definedName function="false" hidden="false" name="_Regression_Y" vbProcedure="false">#REF!</definedName>
    <definedName function="false" hidden="false" name="_sc1" vbProcedure="false">#REF!</definedName>
    <definedName function="false" hidden="false" name="_SC2" vbProcedure="false">#REF!</definedName>
    <definedName function="false" hidden="false" name="_sc3" vbProcedure="false">#REF!</definedName>
    <definedName function="false" hidden="false" name="_SN3" vbProcedure="false">#REF!</definedName>
    <definedName function="false" hidden="false" name="_Sort" vbProcedure="false">#REF!</definedName>
    <definedName function="false" hidden="false" name="_Table1_In1" vbProcedure="false">'[21]1105-b&amp;i-ok'!#ref!</definedName>
    <definedName function="false" hidden="false" name="_Table1_Out" vbProcedure="false">'[21]1105-b&amp;i-ok'!#ref!</definedName>
    <definedName function="false" hidden="false" name="_th100" vbProcedure="false">'[14]dongia (2)'!#ref!</definedName>
    <definedName function="false" hidden="false" name="_TH160" vbProcedure="false">'[14]dongia (2)'!#ref!</definedName>
    <definedName function="false" hidden="false" name="_TIS04" vbProcedure="false">[18]TIS!$B$6:$G$484</definedName>
    <definedName function="false" hidden="false" name="_TL1" vbProcedure="false">#REF!</definedName>
    <definedName function="false" hidden="false" name="_TL2" vbProcedure="false">#REF!</definedName>
    <definedName function="false" hidden="false" name="_TL3" vbProcedure="false">#REF!</definedName>
    <definedName function="false" hidden="false" name="_TLA120" vbProcedure="false">#REF!</definedName>
    <definedName function="false" hidden="false" name="_TLA35" vbProcedure="false">#REF!</definedName>
    <definedName function="false" hidden="false" name="_TLA50" vbProcedure="false">#REF!</definedName>
    <definedName function="false" hidden="false" name="_TLA70" vbProcedure="false">#REF!</definedName>
    <definedName function="false" hidden="false" name="_TLA95" vbProcedure="false">#REF!</definedName>
    <definedName function="false" hidden="false" name="_TR250" vbProcedure="false">'[14]dongia (2)'!#ref!</definedName>
    <definedName function="false" hidden="false" name="_tr375" vbProcedure="false">[14]giathanh1!#ref!</definedName>
    <definedName function="false" hidden="false" name="_VL100" vbProcedure="false">#REF!</definedName>
    <definedName function="false" hidden="false" name="_VL200" vbProcedure="false">#REF!</definedName>
    <definedName function="false" hidden="false" name="_VL250" vbProcedure="false">#REF!</definedName>
    <definedName function="false" hidden="false" name="_xlnm.Database" vbProcedure="false">#REF!</definedName>
    <definedName function="false" hidden="false" name="_xlnm.Print_Area" vbProcedure="false">#REF!</definedName>
    <definedName function="false" hidden="false" name="_xlnm.Print_Titles" vbProcedure="false">#REF!</definedName>
    <definedName function="false" hidden="false" name="_xlnm._FilterDatabase" vbProcedure="false">#REF!</definedName>
    <definedName function="false" hidden="false" name="__123Graph_A" vbProcedure="false">#N/A</definedName>
    <definedName function="false" hidden="false" name="__123Graph_AChart1" vbProcedure="false">#N/A</definedName>
    <definedName function="false" hidden="false" name="__123Graph_AChart2" vbProcedure="false">#N/A</definedName>
    <definedName function="false" hidden="false" name="__123Graph_ACurrent" vbProcedure="false">#N/A</definedName>
    <definedName function="false" hidden="false" name="__123Graph_B" vbProcedure="false">#REF!</definedName>
    <definedName function="false" hidden="false" name="__123Graph_C" vbProcedure="false">'[13]aktdit(wp)'!#ref!</definedName>
    <definedName function="false" hidden="false" name="__123Graph_D" vbProcedure="false">'[13]aktdit(wp)'!#ref!</definedName>
    <definedName function="false" hidden="false" name="__123Graph_E" vbProcedure="false">'[13]aktdit(wp)'!#ref!</definedName>
    <definedName function="false" hidden="false" name="__123Graph_F" vbProcedure="false">'[13]aktdit(wp)'!#ref!</definedName>
    <definedName function="false" hidden="false" name="__123Graph_X" vbProcedure="false">#N/A</definedName>
    <definedName function="false" hidden="false" name="__123Graph_XChart1" vbProcedure="false">#N/A</definedName>
    <definedName function="false" hidden="false" name="__123Graph_XChart2" vbProcedure="false">#N/A</definedName>
    <definedName function="false" hidden="false" name="__123Graph_XCurrent" vbProcedure="false">#N/A</definedName>
    <definedName function="false" hidden="false" name="__abb91" vbProcedure="false">[14]chitimc!#ref!</definedName>
    <definedName function="false" hidden="false" name="__aje05" vbProcedure="false">#REF!</definedName>
    <definedName function="false" hidden="false" name="__AT2007" vbProcedure="false">#REF!</definedName>
    <definedName function="false" hidden="false" name="__CT250" vbProcedure="false">'[14]dongia (2)'!#ref!</definedName>
    <definedName function="false" hidden="false" name="__CX722222" vbProcedure="false">#REF!</definedName>
    <definedName function="false" hidden="false" name="__CX729000" vbProcedure="false">#REF!</definedName>
    <definedName function="false" hidden="false" name="__DAT1" vbProcedure="false">'[15]rinci trf'!#ref!</definedName>
    <definedName function="false" hidden="false" name="__DAT10" vbProcedure="false">'[15]rinci trf'!#ref!</definedName>
    <definedName function="false" hidden="false" name="__DAT14" vbProcedure="false">'[15]rinci trf'!#ref!</definedName>
    <definedName function="false" hidden="false" name="__DAT15" vbProcedure="false">'[15]rinci trf'!#ref!</definedName>
    <definedName function="false" hidden="false" name="__DAT16" vbProcedure="false">'[15]rinci trf'!#ref!</definedName>
    <definedName function="false" hidden="false" name="__DAT19" vbProcedure="false">'[15]rinci trf'!#ref!</definedName>
    <definedName function="false" hidden="false" name="__DAT20" vbProcedure="false">'[15]rinci trf'!#ref!</definedName>
    <definedName function="false" hidden="false" name="__DAT4" vbProcedure="false">'[15]rinci trf'!#ref!</definedName>
    <definedName function="false" hidden="false" name="__DAT6" vbProcedure="false">'[15]rinci trf'!#ref!</definedName>
    <definedName function="false" hidden="false" name="__DAT7" vbProcedure="false">'[15]rinci trf'!#ref!</definedName>
    <definedName function="false" hidden="false" name="__DAT7888" vbProcedure="false">'[15]rinci trf'!#ref!</definedName>
    <definedName function="false" hidden="false" name="__DAT8" vbProcedure="false">'[15]rinci trf'!#ref!</definedName>
    <definedName function="false" hidden="false" name="__DAT9" vbProcedure="false">'[15]rinci trf'!#ref!</definedName>
    <definedName function="false" hidden="false" name="__ddn400" vbProcedure="false">#REF!</definedName>
    <definedName function="false" hidden="false" name="__ddn600" vbProcedure="false">#REF!</definedName>
    <definedName function="false" hidden="false" name="__dgt100" vbProcedure="false">'[14]dongia (2)'!#ref!</definedName>
    <definedName function="false" hidden="false" name="__gab08" vbProcedure="false">#REF!</definedName>
    <definedName function="false" hidden="false" name="__GID1" vbProcedure="false">'[14]LKVL-CK-HT-GD1'!$A$4</definedName>
    <definedName function="false" hidden="false" name="__hu1" vbProcedure="false">{#N/A,#N/A,FALSE,"DATA"}</definedName>
    <definedName function="false" hidden="false" name="__IntlFixup" vbProcedure="false">TRUE()</definedName>
    <definedName function="false" hidden="false" name="__MAC12" vbProcedure="false">#REF!</definedName>
    <definedName function="false" hidden="false" name="__MAC46" vbProcedure="false">#REF!</definedName>
    <definedName function="false" hidden="false" name="__NC19" vbProcedure="false">'[10]lkh sps'!#ref!</definedName>
    <definedName function="false" hidden="false" name="__NC21" vbProcedure="false">'[10]lkh sps'!#ref!</definedName>
    <definedName function="false" hidden="false" name="__NCL100" vbProcedure="false">#REF!</definedName>
    <definedName function="false" hidden="false" name="__NCL200" vbProcedure="false">#REF!</definedName>
    <definedName function="false" hidden="false" name="__NCL250" vbProcedure="false">#REF!</definedName>
    <definedName function="false" hidden="false" name="__nin190" vbProcedure="false">#REF!</definedName>
    <definedName function="false" hidden="false" name="__pn2" vbProcedure="false">#REF!</definedName>
    <definedName function="false" hidden="false" name="__sc1" vbProcedure="false">#REF!</definedName>
    <definedName function="false" hidden="false" name="__SC2" vbProcedure="false">#REF!</definedName>
    <definedName function="false" hidden="false" name="__sc3" vbProcedure="false">#REF!</definedName>
    <definedName function="false" hidden="false" name="__SN3" vbProcedure="false">#REF!</definedName>
    <definedName function="false" hidden="false" name="__th100" vbProcedure="false">'[14]dongia (2)'!#ref!</definedName>
    <definedName function="false" hidden="false" name="__TH160" vbProcedure="false">'[14]dongia (2)'!#ref!</definedName>
    <definedName function="false" hidden="false" name="__TL1" vbProcedure="false">#REF!</definedName>
    <definedName function="false" hidden="false" name="__TL2" vbProcedure="false">#REF!</definedName>
    <definedName function="false" hidden="false" name="__TL3" vbProcedure="false">#REF!</definedName>
    <definedName function="false" hidden="false" name="__TLA120" vbProcedure="false">#REF!</definedName>
    <definedName function="false" hidden="false" name="__TLA35" vbProcedure="false">#REF!</definedName>
    <definedName function="false" hidden="false" name="__TLA50" vbProcedure="false">#REF!</definedName>
    <definedName function="false" hidden="false" name="__TLA70" vbProcedure="false">#REF!</definedName>
    <definedName function="false" hidden="false" name="__TLA95" vbProcedure="false">#REF!</definedName>
    <definedName function="false" hidden="false" name="__TR250" vbProcedure="false">'[14]dongia (2)'!#ref!</definedName>
    <definedName function="false" hidden="false" name="__tr375" vbProcedure="false">[14]giathanh1!#ref!</definedName>
    <definedName function="false" hidden="false" name="__VL100" vbProcedure="false">#REF!</definedName>
    <definedName function="false" hidden="false" name="__VL200" vbProcedure="false">#REF!</definedName>
    <definedName function="false" hidden="false" name="__VL250" vbProcedure="false">#REF!</definedName>
    <definedName function="false" hidden="false" name="___aje05" vbProcedure="false">#REF!</definedName>
    <definedName function="false" hidden="false" name="___DAT1" vbProcedure="false">'[12]rinci trf'!#ref!</definedName>
    <definedName function="false" hidden="false" name="___DAT10" vbProcedure="false">'[12]rinci trf'!#ref!</definedName>
    <definedName function="false" hidden="false" name="___DAT14" vbProcedure="false">'[12]rinci trf'!#ref!</definedName>
    <definedName function="false" hidden="false" name="___DAT15" vbProcedure="false">'[12]rinci trf'!#ref!</definedName>
    <definedName function="false" hidden="false" name="___DAT16" vbProcedure="false">'[12]rinci trf'!#ref!</definedName>
    <definedName function="false" hidden="false" name="___DAT19" vbProcedure="false">'[12]rinci trf'!#ref!</definedName>
    <definedName function="false" hidden="false" name="___DAT20" vbProcedure="false">'[12]rinci trf'!#ref!</definedName>
    <definedName function="false" hidden="false" name="___DAT4" vbProcedure="false">'[12]rinci trf'!#ref!</definedName>
    <definedName function="false" hidden="false" name="___DAT6" vbProcedure="false">'[12]rinci trf'!#ref!</definedName>
    <definedName function="false" hidden="false" name="___DAT7" vbProcedure="false">'[12]rinci trf'!#ref!</definedName>
    <definedName function="false" hidden="false" name="___DAT7888" vbProcedure="false">'[12]rinci trf'!#ref!</definedName>
    <definedName function="false" hidden="false" name="___DAT8" vbProcedure="false">'[12]rinci trf'!#ref!</definedName>
    <definedName function="false" hidden="false" name="___DAT9" vbProcedure="false">'[12]rinci trf'!#ref!</definedName>
    <definedName function="false" hidden="false" name="___NC19" vbProcedure="false">'[10]lkh sps'!#ref!</definedName>
    <definedName function="false" hidden="false" name="___NC21" vbProcedure="false">'[10]lkh sps'!#ref!</definedName>
    <definedName function="false" hidden="false" name="____" vbProcedure="false">'[3]lkh sps'!#ref!</definedName>
    <definedName function="false" hidden="false" name="____aje05" vbProcedure="false">#REF!</definedName>
    <definedName function="false" hidden="false" name="____NC19" vbProcedure="false">'[11]lkh sps'!#ref!</definedName>
    <definedName function="false" hidden="false" name="____NC21" vbProcedure="false">'[10]lkh sps'!#ref!</definedName>
    <definedName function="false" hidden="false" name="_____aje05" vbProcedure="false">#REF!</definedName>
    <definedName function="false" hidden="false" name="_____NC19" vbProcedure="false">'[10]lkh sps'!#ref!</definedName>
    <definedName function="false" hidden="false" name="_____NC21" vbProcedure="false">'[10]lkh sps'!#ref!</definedName>
    <definedName function="false" hidden="false" name="______aje05" vbProcedure="false">#REF!</definedName>
    <definedName function="false" hidden="false" name="______NC19" vbProcedure="false">'[10]lkh sps'!#ref!</definedName>
    <definedName function="false" hidden="false" name="______NC21" vbProcedure="false">'[10]lkh sps'!#ref!</definedName>
    <definedName function="false" hidden="false" name="_______aje05" vbProcedure="false">#REF!</definedName>
    <definedName function="false" hidden="false" name="_______NC19" vbProcedure="false">'[10]lkh sps'!#ref!</definedName>
    <definedName function="false" hidden="false" name="_______NC21" vbProcedure="false">'[10]lkh sps'!#ref!</definedName>
    <definedName function="false" hidden="false" name="________aje05" vbProcedure="false">#REF!</definedName>
    <definedName function="false" hidden="false" name="________NC19" vbProcedure="false">'[10]lkh sps'!#ref!</definedName>
    <definedName function="false" hidden="false" name="________NC21" vbProcedure="false">'[10]lkh sps'!#ref!</definedName>
    <definedName function="false" hidden="false" name="_________aje05" vbProcedure="false">#REF!</definedName>
    <definedName function="false" hidden="false" name="_________NC19" vbProcedure="false">'[9]lkh sps'!#ref!</definedName>
    <definedName function="false" hidden="false" name="_________NC21" vbProcedure="false">'[9]lkh sps'!#ref!</definedName>
    <definedName function="false" hidden="false" name="__________aje05" vbProcedure="false">#REF!</definedName>
    <definedName function="false" hidden="false" name="__________NC19" vbProcedure="false">'[3]lkh sps'!#ref!</definedName>
    <definedName function="false" hidden="false" name="__________NC21" vbProcedure="false">'[3]lkh sps'!#ref!</definedName>
    <definedName function="false" hidden="false" name="___________aje05" vbProcedure="false">#REF!</definedName>
    <definedName function="false" hidden="false" name="___________NC19" vbProcedure="false">'[3]lkh sps'!#ref!</definedName>
    <definedName function="false" hidden="false" name="___________NC21" vbProcedure="false">'[3]lkh sps'!#ref!</definedName>
    <definedName function="false" hidden="false" name="____________aje05" vbProcedure="false">#REF!</definedName>
    <definedName function="false" hidden="false" name="____________NC19" vbProcedure="false">'[3]lkh sps'!#ref!</definedName>
    <definedName function="false" hidden="false" name="____________NC21" vbProcedure="false">'[3]lkh sps'!#ref!</definedName>
    <definedName function="false" hidden="false" name="_____________aje05" vbProcedure="false">#REF!</definedName>
    <definedName function="false" hidden="false" name="_____________NC19" vbProcedure="false">'[3]lkh sps'!#ref!</definedName>
    <definedName function="false" hidden="false" name="_____________NC21" vbProcedure="false">'[3]lkh sps'!#ref!</definedName>
    <definedName function="false" hidden="false" name="______________aje05" vbProcedure="false">#REF!</definedName>
    <definedName function="false" hidden="false" name="______________NC19" vbProcedure="false">'[3]lkh sps'!#ref!</definedName>
    <definedName function="false" hidden="false" name="______________NC21" vbProcedure="false">'[3]lkh sps'!#ref!</definedName>
    <definedName function="false" hidden="false" name="_______________aje05" vbProcedure="false">#REF!</definedName>
    <definedName function="false" hidden="false" name="_______________NC19" vbProcedure="false">'[3]lkh sps'!#ref!</definedName>
    <definedName function="false" hidden="false" name="_______________NC21" vbProcedure="false">'[3]lkh sps'!#ref!</definedName>
    <definedName function="false" hidden="false" name="________________aje05" vbProcedure="false">#REF!</definedName>
    <definedName function="false" hidden="false" name="________________NC19" vbProcedure="false">'[3]lkh sps'!#ref!</definedName>
    <definedName function="false" hidden="false" name="________________NC21" vbProcedure="false">'[3]lkh sps'!#ref!</definedName>
    <definedName function="false" hidden="false" name="_________________aje05" vbProcedure="false">#REF!</definedName>
    <definedName function="false" hidden="false" name="_________________NC19" vbProcedure="false">'[3]lkh sps'!#ref!</definedName>
    <definedName function="false" hidden="false" name="_________________NC21" vbProcedure="false">'[3]lkh sps'!#ref!</definedName>
    <definedName function="false" hidden="false" name="__________________NC19" vbProcedure="false">'[3]lkh sps'!#ref!</definedName>
    <definedName function="false" hidden="false" name="__________________NC21" vbProcedure="false">'[3]lkh sps'!#ref!</definedName>
    <definedName function="false" hidden="false" name="___________________NC19" vbProcedure="false">'[3]lkh sps'!#ref!</definedName>
    <definedName function="false" hidden="false" name="___________________NC21" vbProcedure="false">'[3]lkh sps'!#ref!</definedName>
    <definedName function="false" hidden="false" name="____________________NC19" vbProcedure="false">'[3]lkh sps'!#ref!</definedName>
    <definedName function="false" hidden="false" name="____________________NC21" vbProcedure="false">'[3]lkh sps'!#ref!</definedName>
    <definedName function="false" hidden="false" name="_____________________NC19" vbProcedure="false">'[3]lkh sps'!#ref!</definedName>
    <definedName function="false" hidden="false" name="_____________________NC21" vbProcedure="false">'[3]lkh sps'!#ref!</definedName>
    <definedName function="false" hidden="false" name="______________________NC19" vbProcedure="false">'[3]lkh sps'!#ref!</definedName>
    <definedName function="false" hidden="false" name="______________________NC21" vbProcedure="false">'[3]lkh sps'!#ref!</definedName>
    <definedName function="false" hidden="false" name="_______________________NC19" vbProcedure="false">'[3]lkh sps'!#ref!</definedName>
    <definedName function="false" hidden="false" name="_______________________NC21" vbProcedure="false">'[3]lkh sps'!#ref!</definedName>
    <definedName function="false" hidden="false" name="________________________NC19" vbProcedure="false">'[8]lkh sps'!#ref!</definedName>
    <definedName function="false" hidden="false" name="________________________NC21" vbProcedure="false">'[3]lkh sps'!#ref!</definedName>
    <definedName function="false" hidden="false" name="_________________________NC19" vbProcedure="false">'[3]lkh sps'!#ref!</definedName>
    <definedName function="false" hidden="false" name="_________________________NC21" vbProcedure="false">'[8]lkh sps'!#ref!</definedName>
    <definedName function="false" hidden="false" name="__________________________NC19" vbProcedure="false">[7]lkh!#ref!</definedName>
    <definedName function="false" hidden="false" name="__________________________NC21" vbProcedure="false">'[3]lkh sps'!#ref!</definedName>
    <definedName function="false" hidden="false" name="___________________________NC19" vbProcedure="false">'[3]lkh sps'!#ref!</definedName>
    <definedName function="false" hidden="false" name="___________________________NC21" vbProcedure="false">[7]lkh!#ref!</definedName>
    <definedName function="false" hidden="false" name="____________________________NC19" vbProcedure="false">[7]lkh!#ref!</definedName>
    <definedName function="false" hidden="false" name="____________________________NC21" vbProcedure="false">'[3]lkh sps'!#ref!</definedName>
    <definedName function="false" hidden="false" name="_____________________________NC19" vbProcedure="false">[6]lkh!#ref!</definedName>
    <definedName function="false" hidden="false" name="_____________________________NC21" vbProcedure="false">[7]lkh!#ref!</definedName>
    <definedName function="false" hidden="false" name="______________________________NC19" vbProcedure="false">[6]lkh!#ref!</definedName>
    <definedName function="false" hidden="false" name="______________________________NC21" vbProcedure="false">[6]lkh!#ref!</definedName>
    <definedName function="false" hidden="false" name="_______________________________NC19" vbProcedure="false">[6]lkh!#ref!</definedName>
    <definedName function="false" hidden="false" name="_______________________________NC21" vbProcedure="false">[6]lkh!#ref!</definedName>
    <definedName function="false" hidden="false" name="________________________________NC19" vbProcedure="false">[6]lkh!#ref!</definedName>
    <definedName function="false" hidden="false" name="________________________________NC21" vbProcedure="false">[6]lkh!#ref!</definedName>
    <definedName function="false" hidden="false" name="_________________________________NC19" vbProcedure="false">[6]lkh!#ref!</definedName>
    <definedName function="false" hidden="false" name="_________________________________NC21" vbProcedure="false">[6]lkh!#ref!</definedName>
    <definedName function="false" hidden="false" name="__________________________________NC19" vbProcedure="false">[6]lkh!#ref!</definedName>
    <definedName function="false" hidden="false" name="__________________________________NC21" vbProcedure="false">[6]lkh!#ref!</definedName>
    <definedName function="false" hidden="false" name="___________________________________NC19" vbProcedure="false">'[4]lkh sps'!#ref!</definedName>
    <definedName function="false" hidden="false" name="___________________________________NC21" vbProcedure="false">'[4]lkh sps'!#ref!</definedName>
    <definedName function="false" hidden="false" name="____________________________________NC19" vbProcedure="false">'[4]lkh sps'!#ref!</definedName>
    <definedName function="false" hidden="false" name="____________________________________NC21" vbProcedure="false">'[4]lkh sps'!#ref!</definedName>
    <definedName function="false" hidden="false" name="_____________________________________NC19" vbProcedure="false">'[4]lkh sps'!#ref!</definedName>
    <definedName function="false" hidden="false" name="_____________________________________NC21" vbProcedure="false">'[4]lkh sps'!#ref!</definedName>
    <definedName function="false" hidden="false" name="______________________________________NC19" vbProcedure="false">'[4]lkh sps'!#ref!</definedName>
    <definedName function="false" hidden="false" name="______________________________________NC21" vbProcedure="false">'[4]lkh sps'!#ref!</definedName>
    <definedName function="false" hidden="false" name="_______________________________________NC19" vbProcedure="false">'[4]lkh sps'!#ref!</definedName>
    <definedName function="false" hidden="false" name="_______________________________________NC21" vbProcedure="false">'[4]lkh sps'!#ref!</definedName>
    <definedName function="false" hidden="false" name="________________________________________NC19" vbProcedure="false">'[4]lkh sps'!#ref!</definedName>
    <definedName function="false" hidden="false" name="________________________________________NC21" vbProcedure="false">'[4]lkh sps'!#ref!</definedName>
    <definedName function="false" hidden="false" name="_________________________________________NC19" vbProcedure="false">'[4]lkh sps'!#ref!</definedName>
    <definedName function="false" hidden="false" name="_________________________________________NC21" vbProcedure="false">'[4]lkh sps'!#ref!</definedName>
    <definedName function="false" hidden="false" name="__________________________________________NC19" vbProcedure="false">'[4]lkh sps'!#ref!</definedName>
    <definedName function="false" hidden="false" name="__________________________________________NC21" vbProcedure="false">'[4]lkh sps'!#ref!</definedName>
    <definedName function="false" hidden="false" name="___________________________________________NC19" vbProcedure="false">'[4]lkh sps'!#ref!</definedName>
    <definedName function="false" hidden="false" name="___________________________________________NC21" vbProcedure="false">'[4]lkh sps'!#ref!</definedName>
    <definedName function="false" hidden="false" name="____________________________________________NC19" vbProcedure="false">'[4]lkh sps'!#ref!</definedName>
    <definedName function="false" hidden="false" name="____________________________________________NC21" vbProcedure="false">'[4]lkh sps'!#ref!</definedName>
    <definedName function="false" hidden="false" name="_____________________________________________NC19" vbProcedure="false">'[4]lkh sps'!#ref!</definedName>
    <definedName function="false" hidden="false" name="_____________________________________________NC21" vbProcedure="false">'[4]lkh sps'!#ref!</definedName>
    <definedName function="false" hidden="false" name="______________________________________________NC19" vbProcedure="false">'[5]lkh sps'!#ref!</definedName>
    <definedName function="false" hidden="false" name="______________________________________________NC21" vbProcedure="false">'[5]lkh sps'!#ref!</definedName>
    <definedName function="false" hidden="false" name="_______________________________________________NC19" vbProcedure="false">'[4]lkh sps'!#ref!</definedName>
    <definedName function="false" hidden="false" name="_______________________________________________NC21" vbProcedure="false">'[4]lkh sps'!#ref!</definedName>
    <definedName function="false" hidden="false" name="________________________________________________NC19" vbProcedure="false">'[4]lkh sps'!#ref!</definedName>
    <definedName function="false" hidden="false" name="________________________________________________NC21" vbProcedure="false">'[4]lkh sps'!#ref!</definedName>
    <definedName function="false" hidden="false" name="_________________________________________________NC19" vbProcedure="false">'[4]lkh sps'!#ref!</definedName>
    <definedName function="false" hidden="false" name="_________________________________________________NC21" vbProcedure="false">'[4]lkh sps'!#ref!</definedName>
    <definedName function="false" hidden="false" name="__________________________________________________NC19" vbProcedure="false">'[4]lkh sps'!#ref!</definedName>
    <definedName function="false" hidden="false" name="__________________________________________________NC21" vbProcedure="false">'[4]lkh sps'!#ref!</definedName>
    <definedName function="false" hidden="false" name="___________________________________________________NC19" vbProcedure="false">'[4]lkh sps'!#ref!</definedName>
    <definedName function="false" hidden="false" name="___________________________________________________NC21" vbProcedure="false">'[4]lkh sps'!#ref!</definedName>
    <definedName function="false" hidden="false" name="____________________________________________________NC19" vbProcedure="false">'[4]lkh sps'!#ref!</definedName>
    <definedName function="false" hidden="false" name="____________________________________________________NC21" vbProcedure="false">'[4]lkh sps'!#ref!</definedName>
    <definedName function="false" hidden="false" name="_____________________________________________________NC19" vbProcedure="false">'[4]lkh sps'!#ref!</definedName>
    <definedName function="false" hidden="false" name="_____________________________________________________NC21" vbProcedure="false">'[4]lkh sps'!#ref!</definedName>
    <definedName function="false" hidden="false" localSheetId="1" name="COGS" vbProcedure="false">[42]COGS!$B$1:$AH$1048576</definedName>
    <definedName function="false" hidden="false" localSheetId="1" name="HPP" vbProcedure="false">'[42]HPP PABRIK'!$C$1:$AB$1048576</definedName>
    <definedName function="false" hidden="false" localSheetId="1" name="HPPDEPO" vbProcedure="false">'[42]HPP DEPO'!$A$1:$AMJ$1048576</definedName>
    <definedName function="false" hidden="false" localSheetId="1" name="NRC" vbProcedure="false">'[42]NERACA LAJUR'!$A$1:$S$1048576</definedName>
    <definedName function="false" hidden="false" localSheetId="1" name="rekapgl" vbProcedure="false">'[42]REKAP GL'!$B$1:$H$1048576</definedName>
    <definedName function="false" hidden="false" localSheetId="1" name="wrn.chi._.tiÆt." vbProcedure="false">{#N/A,#N/A,FALSE,"Chi tiÆt"}</definedName>
    <definedName function="false" hidden="false" localSheetId="1" name="wwwwwwwwwwwwww" vbProcedure="false">#REF!</definedName>
    <definedName function="false" hidden="false" localSheetId="1" name="_Key1" vbProcedure="false">#REF!</definedName>
    <definedName function="false" hidden="false" localSheetId="1" name="_pn2" vbProcedure="false">#REF!</definedName>
    <definedName function="false" hidden="false" localSheetId="1" name="__pn2" vbProcedure="false">#REF!</definedName>
    <definedName function="false" hidden="false" localSheetId="3" name="_xlnm._FilterDatabase" vbProcedure="false">'1.1 LR Depo'!$C$43:$I$43</definedName>
    <definedName function="false" hidden="false" localSheetId="4" name="aaaaaaa" vbProcedure="false">{#N/A,#N/A,FALSE,"DATA"}</definedName>
    <definedName function="false" hidden="false" localSheetId="4" name="aaaaaaaaaaaaaa" vbProcedure="false">{#N/A,#N/A,FALSE,"DATA"}</definedName>
    <definedName function="false" hidden="false" localSheetId="4" name="aaaaaaaaaaaaaaaaaaaaaaaaa" vbProcedure="false">{#N/A,#N/A,FALSE,"DATA"}</definedName>
    <definedName function="false" hidden="false" localSheetId="4" name="aaaaaaaaaaaaaaaaaaaaaaaaaaaaa" vbProcedure="false">{#N/A,#N/A,FALSE,"DATA"}</definedName>
    <definedName function="false" hidden="false" localSheetId="4" name="ac" vbProcedure="false">{#N/A,#N/A,FALSE,"DATA"}</definedName>
    <definedName function="false" hidden="false" localSheetId="4" name="AJE" vbProcedure="false">{#N/A,#N/A,FALSE,"Aging Summary";#N/A,#N/A,FALSE,"Ratio Analysis";#N/A,#N/A,FALSE,"Test 120 Day Accts";#N/A,#N/A,FALSE,"Tickmarks"}</definedName>
    <definedName function="false" hidden="false" localSheetId="4" name="atkom" vbProcedure="false">{"'TT'!$A$1:$AH$53"}</definedName>
    <definedName function="false" hidden="false" localSheetId="4" name="b243xbbxnd" vbProcedure="false">{#N/A,#N/A,FALSE,"12MFC"}</definedName>
    <definedName function="false" hidden="false" localSheetId="4" name="bad" vbProcedure="false">{"'TT'!$A$1:$AH$53"}</definedName>
    <definedName function="false" hidden="false" localSheetId="4" name="bh" vbProcedure="false">{#N/A,#N/A,FALSE,"DATA"}</definedName>
    <definedName function="false" hidden="false" localSheetId="4" name="cashflow" vbProcedure="false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function="false" hidden="false" localSheetId="4" name="cashflow2004" vbProcedure="false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function="false" hidden="false" localSheetId="4" name="cccccccccccccccccccc" vbProcedure="false">{#N/A,#N/A,FALSE,"DATA"}</definedName>
    <definedName function="false" hidden="false" localSheetId="4" name="cdvv" vbProcedure="false">{"'TT'!$A$1:$AH$53"}</definedName>
    <definedName function="false" hidden="false" localSheetId="4" name="COPY" vbProcedure="false">{#N/A,#N/A,FALSE,"DATA"}</definedName>
    <definedName function="false" hidden="false" localSheetId="4" name="df" vbProcedure="false">{#N/A,#N/A,FALSE,"DATA"}</definedName>
    <definedName function="false" hidden="false" localSheetId="4" name="FD" vbProcedure="false">{#N/A,#N/A,FALSE,"DATA"}</definedName>
    <definedName function="false" hidden="false" localSheetId="4" name="FF" vbProcedure="false">{#N/A,#N/A,FALSE,"DATA"}</definedName>
    <definedName function="false" hidden="false" localSheetId="4" name="fg" vbProcedure="false">{#N/A,#N/A,FALSE,"DATA"}</definedName>
    <definedName function="false" hidden="false" localSheetId="4" name="fr" vbProcedure="false">{#N/A,#N/A,FALSE,"DATA"}</definedName>
    <definedName function="false" hidden="false" localSheetId="4" name="HJ" vbProcedure="false">{#N/A,#N/A,FALSE,"DATA"}</definedName>
    <definedName function="false" hidden="false" localSheetId="4" name="hjhj" vbProcedure="false">{#N/A,#N/A,FALSE,"DATA"}</definedName>
    <definedName function="false" hidden="false" localSheetId="4" name="HTML_Control" vbProcedure="false">{"'Leverage'!$B$2:$M$418"}</definedName>
    <definedName function="false" hidden="false" localSheetId="4" name="hu" vbProcedure="false">{#N/A,#N/A,FALSE,"DATA"}</definedName>
    <definedName function="false" hidden="false" localSheetId="4" name="huy" vbProcedure="false">{#N/A,#N/A,FALSE,"DATA"}</definedName>
    <definedName function="false" hidden="false" localSheetId="4" name="info" vbProcedure="false">{#N/A,#N/A,FALSE,"DATA"}</definedName>
    <definedName function="false" hidden="false" localSheetId="4" name="information" vbProcedure="false">{#N/A,#N/A,FALSE,"DATA"}</definedName>
    <definedName function="false" hidden="false" localSheetId="4" name="INFORMATIONS" vbProcedure="false">{#N/A,#N/A,FALSE,"DATA"}</definedName>
    <definedName function="false" hidden="false" localSheetId="4" name="ji" vbProcedure="false">{#N/A,#N/A,FALSE,"DATA"}</definedName>
    <definedName function="false" hidden="false" localSheetId="4" name="jsg34jdkllfhheue" vbProcedure="false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function="false" hidden="false" localSheetId="4" name="ki" vbProcedure="false">{#N/A,#N/A,FALSE,"DATA"}</definedName>
    <definedName function="false" hidden="false" localSheetId="4" name="kiuy" vbProcedure="false">{#N/A,#N/A,FALSE,"DATA"}</definedName>
    <definedName function="false" hidden="false" localSheetId="4" name="KJ" vbProcedure="false">{#N/A,#N/A,FALSE,"DATA"}</definedName>
    <definedName function="false" hidden="false" localSheetId="4" name="KL" vbProcedure="false">{#N/A,#N/A,FALSE,"DATA"}</definedName>
    <definedName function="false" hidden="false" localSheetId="4" name="lo" vbProcedure="false">{#N/A,#N/A,FALSE,"DATA"}</definedName>
    <definedName function="false" hidden="false" localSheetId="4" name="lop" vbProcedure="false">{#N/A,#N/A,FALSE,"DATA"}</definedName>
    <definedName function="false" hidden="false" localSheetId="4" name="mbuh" vbProcedure="false">{#N/A,#N/A,FALSE,"DATA"}</definedName>
    <definedName function="false" hidden="false" localSheetId="4" name="mito" vbProcedure="false">{#N/A,#N/A,FALSE,"India - 3f";#N/A,#N/A,FALSE,"India - 3";#N/A,#N/A,FALSE,"India - 4f";#N/A,#N/A,FALSE,"India - 4";#N/A,#N/A,FALSE,"Retail Spider"}</definedName>
    <definedName function="false" hidden="false" localSheetId="4" name="nrekjud" vbProcedure="false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function="false" hidden="false" localSheetId="4" name="nuhdgtfsr" vbProcedure="false">{#N/A,#N/A,FALSE,"12MFC"}</definedName>
    <definedName function="false" hidden="false" localSheetId="4" name="numbers" vbProcedure="false">{"";"One";"Two";"Three";"Four";"Five";"Six";"Seven";"Eight";"Nine";"Ten";"Eleven";"Twelve";"Thirteen";"Fourteen";"Fifteen";"Sixteen";"Seventeen";"Eighteen";"Nineteen"}</definedName>
    <definedName function="false" hidden="false" localSheetId="4" name="OK" vbProcedure="false">{"'TT'!$A$1:$AH$53"}</definedName>
    <definedName function="false" hidden="false" localSheetId="4" name="ol" vbProcedure="false">{#N/A,#N/A,FALSE,"DATA"}</definedName>
    <definedName function="false" hidden="false" localSheetId="4" name="op" vbProcedure="false">{#N/A,#N/A,FALSE,"DATA"}</definedName>
    <definedName function="false" hidden="false" localSheetId="4" name="PAJE" vbProcedure="false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function="false" hidden="false" localSheetId="4" name="po" vbProcedure="false">{#N/A,#N/A,FALSE,"DATA"}</definedName>
    <definedName function="false" hidden="false" localSheetId="4" name="qqqqqqqqqqqqq" vbProcedure="false">{#N/A,#N/A,FALSE,"DATA"}</definedName>
    <definedName function="false" hidden="false" localSheetId="4" name="RASIO" vbProcedure="false">{"'TT'!$A$1:$AH$53"}</definedName>
    <definedName function="false" hidden="false" localSheetId="4" name="re" vbProcedure="false">{#N/A,#N/A,FALSE,"DATA"}</definedName>
    <definedName function="false" hidden="false" localSheetId="4" name="rela" vbProcedure="false">{#N/A,#N/A,FALSE,"DATA"}</definedName>
    <definedName function="false" hidden="false" localSheetId="4" name="related" vbProcedure="false">{#N/A,#N/A,FALSE,"DATA"}</definedName>
    <definedName function="false" hidden="false" localSheetId="4" name="tens" vbProcedure="false">{"";"";"Twenty";"Thirty";"Forty";"Fifty";"Sixty";"Seventy";"Eighty";"Ninety"}</definedName>
    <definedName function="false" hidden="false" localSheetId="4" name="Test" vbProcedure="false">{#N/A,#N/A,FALSE,"DATA"}</definedName>
    <definedName function="false" hidden="false" localSheetId="4" name="ty" vbProcedure="false">{#N/A,#N/A,FALSE,"DATA"}</definedName>
    <definedName function="false" hidden="false" localSheetId="4" name="U" vbProcedure="false">{#N/A,#N/A,FALSE,"DATA"}</definedName>
    <definedName function="false" hidden="false" localSheetId="4" name="ui" vbProcedure="false">{#N/A,#N/A,FALSE,"DATA"}</definedName>
    <definedName function="false" hidden="false" localSheetId="4" name="vvvvvvvvvvv" vbProcedure="false">{#N/A,#N/A,FALSE,"DATA"}</definedName>
    <definedName function="false" hidden="false" localSheetId="4" name="we" vbProcedure="false">{#N/A,#N/A,FALSE,"DATA"}</definedName>
    <definedName function="false" hidden="false" localSheetId="4" name="wr" vbProcedure="false">{#N/A,#N/A,FALSE,"DATA"}</definedName>
    <definedName function="false" hidden="false" localSheetId="4" name="wrn.12._.Costs._.Act._.Fcast._.All." vbProcedure="false">{#N/A,#N/A,FALSE,"Act.Fcst Costs"}</definedName>
    <definedName function="false" hidden="false" localSheetId="4" name="wrn.Accounts._.schedules." vbProcedure="false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function="false" hidden="false" localSheetId="4" name="wrn.Aging._.and._.Trend._.Analysis." vbProcedure="false">{#N/A,#N/A,FALSE,"Aging Summary";#N/A,#N/A,FALSE,"Ratio Analysis";#N/A,#N/A,FALSE,"Test 120 Day Accts";#N/A,#N/A,FALSE,"Tickmarks"}</definedName>
    <definedName function="false" hidden="false" localSheetId="4" name="wrn.All._.schedules." vbProcedure="false">{#N/A,#N/A,FALSE,"Index";#N/A,#N/A,FALSE,"STI1";#N/A,#N/A,FALSE,"STI2";#N/A,#N/A,FALSE,"STI3";#N/A,#N/A,FALSE,"Entertainment";#N/A,#N/A,FALSE,"Legals";#N/A,#N/A,FALSE,"Borrowing exps";#N/A,#N/A,FALSE,"Repairs";#N/A,#N/A,FALSE,"Research";#N/A,#N/A,FALSE,"Foreign exchg";#N/A,#N/A,FALSE,"Forex notice";#N/A,#N/A,FALSE,"Prepayments";#N/A,#N/A,FALSE,"Provisions";#N/A,#N/A,FALSE,"Stock";#N/A,#N/A,FALSE,"Assets cost";#N/A,#N/A,FALSE,"Assets NBV";#N/A,#N/A,FALSE,"Assets timing";#N/A,#N/A,FALSE,"Tax depn";#N/A,#N/A,FALSE,"Prime cost";#N/A,#N/A,FALSE,"Finance leases";#N/A,#N/A,FALSE,"Capital gains";#N/A,#N/A,FALSE,"Capital losses";#N/A,#N/A,FALSE,"Extraordinary";#N/A,#N/A,FALSE,"Exempt income";#N/A,#N/A,FALSE,"Total losses";#N/A,#N/A,FALSE,"Group losses in";#N/A,#N/A,FALSE,"Loss transfer";#N/A,#N/A,FALSE,"Foreign income";#N/A,#N/A,FALSE,"FIFs";#N/A,#N/A,FALSE,"Foreign tax crs";#N/A,#N/A,FALSE,"Royalties";#N/A,#N/A,FALSE,"Franking Acct";#N/A,#N/A,FALSE,"Dividends recd";#N/A,#N/A,FALSE,"Dividends paid";#N/A,#N/A,FALSE,"Int Div letter"}</definedName>
    <definedName function="false" hidden="false" localSheetId="4" name="wrn.Budget._.Document." vbProcedure="false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function="false" hidden="false" localSheetId="4" name="wrn.chi._.tiÆt." vbProcedure="false">{#N/A,#N/A,FALSE,"Chi tiÆt"}</definedName>
    <definedName function="false" hidden="false" localSheetId="4" name="wrn.data." vbProcedure="false">{#N/A,#N/A,FALSE,"DATA"}</definedName>
    <definedName function="false" hidden="false" localSheetId="4" name="wrn.Debbie._.Hawkins." vbProcedure="false">{"Admin Costs",#N/A,FALSE,"Act.Fcst Costs"}</definedName>
    <definedName function="false" hidden="false" localSheetId="4" name="wrn.George._.Viska." vbProcedure="false">{#N/A,#N/A,FALSE,"Cost Report";#N/A,#N/A,FALSE,"Qtly Summ.";#N/A,#N/A,FALSE,"Mar  Qtr";#N/A,#N/A,FALSE,"Report Summary"}</definedName>
    <definedName function="false" hidden="false" localSheetId="4" name="wrn.india." vbProcedure="false">{#N/A,#N/A,FALSE,"India - 3f";#N/A,#N/A,FALSE,"India - 3";#N/A,#N/A,FALSE,"India - 4f";#N/A,#N/A,FALSE,"India - 4";#N/A,#N/A,FALSE,"Retail Spider"}</definedName>
    <definedName function="false" hidden="false" localSheetId="4" name="wrn.INPUT." vbProcedure="false">{#N/A,#N/A,FALSE,"12MFC"}</definedName>
    <definedName function="false" hidden="false" localSheetId="4" name="wrn.Landscape._.schs." vbProcedure="false">{#N/A,#N/A,FALSE,"Sch10A-C";#N/A,#N/A,FALSE,"Sch10D-F";#N/A,#N/A,FALSE,"Sch10G";#N/A,#N/A,FALSE,"Sch11A";#N/A,#N/A,FALSE,"Sch11B";#N/A,#N/A,FALSE,"FinLeases";#N/A,#N/A,FALSE,"OpLeases";#N/A,#N/A,FALSE,"IntercoyAssets";#N/A,#N/A,FALSE,"IntercoyLiab";#N/A,#N/A,FALSE,"Oseaswsheet";#N/A,#N/A,FALSE,"CGTWsheet"}</definedName>
    <definedName function="false" hidden="false" localSheetId="4" name="wrn.Melbourne." vbProcedure="false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function="false" hidden="false" localSheetId="4" name="wrn.Month._.Report." vbProcedure="false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function="false" hidden="false" localSheetId="4" name="wrn.Murray._.Simons." vbProcedure="false">{#N/A,#N/A,FALSE,"Cost Report";#N/A,#N/A,FALSE,"Table 2.1";#N/A,#N/A,FALSE,"Plant Statistics";"Plant Costs",#N/A,FALSE,"Cost Summary"}</definedName>
    <definedName function="false" hidden="false" localSheetId="4" name="wrn.Peter._.Johnston." vbProcedure="false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function="false" hidden="false" localSheetId="4" name="wrn.Rob._.Smith." vbProcedure="false">{#N/A,#N/A,FALSE,"Cost Report";"Geology",#N/A,FALSE,"Cost Summary";"Geolgy Recon",#N/A,FALSE,"UG Geology Rep."}</definedName>
    <definedName function="false" hidden="false" localSheetId="4" name="wrn.Simon._.Wulff." vbProcedure="false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function="false" hidden="false" localSheetId="4" name="wrn.tax._.schedules." vbProcedure="false">{#N/A,#N/A,FALSE,"Header";#N/A,#N/A,FALSE,"AssetsCost";#N/A,#N/A,FALSE,"AssetsNBV";#N/A,#N/A,FALSE,"AssetsTiming";#N/A,#N/A,FALSE,"TaxDepn";#N/A,#N/A,FALSE,"InvestAllow";#N/A,#N/A,FALSE,"PrimeCost";#N/A,#N/A,FALSE,"Provisions";#N/A,#N/A,FALSE,"DeferredInc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GTWsheet";#N/A,#N/A,FALSE,"CapGainLoss";#N/A,#N/A,FALSE,"TrfCapLoss";#N/A,#N/A,FALSE,"Stock";#N/A,#N/A,FALSE,"Legals";#N/A,#N/A,FALSE,"SubsDonations";#N/A,#N/A,FALSE,"BadDebts";#N/A,#N/A,FALSE,"Repairs";#N/A,#N/A,FALSE,"Repairs";#N/A,#N/A,FALSE,"Consulting";#N/A,#N/A,FALSE,"Borrowexps";#N/A,#N/A,FALSE,"Royalties";#N/A,#N/A,FALSE,"FinLeaseAdjs";#N/A,#N/A,FALSE,"ForeignExchg";#N/A,#N/A,FALSE,"ForexNotice";#N/A,#N/A,FALSE,"Research";#N/A,#N/A,FALSE,"Extraordinary";#N/A,#N/A,FALSE,"ForeignIncome";#N/A,#N/A,FALSE,"Foreigntaxcrs";#N/A,#N/A,FALSE,"Dividendspaid";#N/A,#N/A,FALSE,"FIFunds";#N/A,#N/A,FALSE,"FrankingAcct";#N/A,#N/A,FALSE,"IntDivletter"}</definedName>
    <definedName function="false" hidden="false" localSheetId="4" name="YG" vbProcedure="false">{#N/A,#N/A,FALSE,"DATA"}</definedName>
    <definedName function="false" hidden="false" localSheetId="4" name="yu" vbProcedure="false">{#N/A,#N/A,FALSE,"DATA"}</definedName>
    <definedName function="false" hidden="false" localSheetId="4" name="_DD2" vbProcedure="false">{#N/A,#N/A,FALSE,"DATA"}</definedName>
    <definedName function="false" hidden="false" localSheetId="4" name="_ff3" vbProcedure="false">{#N/A,#N/A,FALSE,"DATA"}</definedName>
    <definedName function="false" hidden="false" localSheetId="4" name="_G1" vbProcedure="false">{#N/A,#N/A,FALSE,"DATA"}</definedName>
    <definedName function="false" hidden="false" localSheetId="4" name="_G11" vbProcedure="false">{#N/A,#N/A,FALSE,"DATA"}</definedName>
    <definedName function="false" hidden="false" localSheetId="4" name="_G2" vbProcedure="false">{#N/A,#N/A,FALSE,"DATA"}</definedName>
    <definedName function="false" hidden="false" localSheetId="4" name="__hu1" vbProcedure="false">{#N/A,#N/A,FALSE,"DATA"}</definedName>
    <definedName function="false" hidden="false" localSheetId="5" name="aaaaaaaaaaaaa" vbProcedure="false">#REF!</definedName>
    <definedName function="false" hidden="false" localSheetId="5" name="COGS" vbProcedure="false">[41]COGS!$B$1:$AH$1048576</definedName>
    <definedName function="false" hidden="false" localSheetId="5" name="HPP" vbProcedure="false">'[41]HPP PABRIK'!$C$1:$AB$1048576</definedName>
    <definedName function="false" hidden="false" localSheetId="5" name="HPPDEPO" vbProcedure="false">'HPP DEPO'!$1:$1048576</definedName>
    <definedName function="false" hidden="false" localSheetId="5" name="NRC" vbProcedure="false">'[41]NERACA LAJUR'!$A$1:$S$1048576</definedName>
    <definedName function="false" hidden="false" localSheetId="5" name="rekapgl" vbProcedure="false">'[41]REKAP GL'!$B$1:$H$1048576</definedName>
    <definedName function="false" hidden="false" localSheetId="5" name="wrn.chi._.tiÆt." vbProcedure="false">{#N/A,#N/A,FALSE,"Chi tiÆt"}</definedName>
    <definedName function="false" hidden="false" localSheetId="5" name="wwwwwwwwwwwwww" vbProcedure="false">#REF!</definedName>
    <definedName function="false" hidden="false" localSheetId="5" name="_Fill" vbProcedure="false">#REF!</definedName>
    <definedName function="false" hidden="false" localSheetId="5" name="_Key1" vbProcedure="false">#REF!</definedName>
    <definedName function="false" hidden="false" localSheetId="5" name="_Key2" vbProcedure="false">#REF!</definedName>
    <definedName function="false" hidden="false" localSheetId="5" name="_pn2" vbProcedure="false">#REF!</definedName>
    <definedName function="false" hidden="false" localSheetId="5" name="_Sort" vbProcedure="false">#REF!</definedName>
    <definedName function="false" hidden="false" localSheetId="5" name="__pn2" vbProcedure="false">#REF!</definedName>
    <definedName function="false" hidden="false" localSheetId="6" name="aaaaaaa" vbProcedure="false">{#N/A,#N/A,FALSE,"DATA"}</definedName>
    <definedName function="false" hidden="false" localSheetId="6" name="aaaaaaaaaaaaaa" vbProcedure="false">{#N/A,#N/A,FALSE,"DATA"}</definedName>
    <definedName function="false" hidden="false" localSheetId="6" name="aaaaaaaaaaaaaaaaaaaaaaaaa" vbProcedure="false">{#N/A,#N/A,FALSE,"DATA"}</definedName>
    <definedName function="false" hidden="false" localSheetId="6" name="aaaaaaaaaaaaaaaaaaaaaaaaaaaaa" vbProcedure="false">{#N/A,#N/A,FALSE,"DATA"}</definedName>
    <definedName function="false" hidden="false" localSheetId="6" name="ac" vbProcedure="false">{#N/A,#N/A,FALSE,"DATA"}</definedName>
    <definedName function="false" hidden="false" localSheetId="6" name="AJE" vbProcedure="false">{#N/A,#N/A,FALSE,"Aging Summary";#N/A,#N/A,FALSE,"Ratio Analysis";#N/A,#N/A,FALSE,"Test 120 Day Accts";#N/A,#N/A,FALSE,"Tickmarks"}</definedName>
    <definedName function="false" hidden="false" localSheetId="6" name="atkom" vbProcedure="false">{"'TT'!$A$1:$AH$53"}</definedName>
    <definedName function="false" hidden="false" localSheetId="6" name="b243xbbxnd" vbProcedure="false">{#N/A,#N/A,FALSE,"12MFC"}</definedName>
    <definedName function="false" hidden="false" localSheetId="6" name="bad" vbProcedure="false">{"'TT'!$A$1:$AH$53"}</definedName>
    <definedName function="false" hidden="false" localSheetId="6" name="bh" vbProcedure="false">{#N/A,#N/A,FALSE,"DATA"}</definedName>
    <definedName function="false" hidden="false" localSheetId="6" name="cashflow" vbProcedure="false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function="false" hidden="false" localSheetId="6" name="cashflow2004" vbProcedure="false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function="false" hidden="false" localSheetId="6" name="cccccccccccccccccccc" vbProcedure="false">{#N/A,#N/A,FALSE,"DATA"}</definedName>
    <definedName function="false" hidden="false" localSheetId="6" name="cdvv" vbProcedure="false">{"'TT'!$A$1:$AH$53"}</definedName>
    <definedName function="false" hidden="false" localSheetId="6" name="COPY" vbProcedure="false">{#N/A,#N/A,FALSE,"DATA"}</definedName>
    <definedName function="false" hidden="false" localSheetId="6" name="df" vbProcedure="false">{#N/A,#N/A,FALSE,"DATA"}</definedName>
    <definedName function="false" hidden="false" localSheetId="6" name="FD" vbProcedure="false">{#N/A,#N/A,FALSE,"DATA"}</definedName>
    <definedName function="false" hidden="false" localSheetId="6" name="FF" vbProcedure="false">{#N/A,#N/A,FALSE,"DATA"}</definedName>
    <definedName function="false" hidden="false" localSheetId="6" name="fg" vbProcedure="false">{#N/A,#N/A,FALSE,"DATA"}</definedName>
    <definedName function="false" hidden="false" localSheetId="6" name="fr" vbProcedure="false">{#N/A,#N/A,FALSE,"DATA"}</definedName>
    <definedName function="false" hidden="false" localSheetId="6" name="HJ" vbProcedure="false">{#N/A,#N/A,FALSE,"DATA"}</definedName>
    <definedName function="false" hidden="false" localSheetId="6" name="hjhj" vbProcedure="false">{#N/A,#N/A,FALSE,"DATA"}</definedName>
    <definedName function="false" hidden="false" localSheetId="6" name="HTML_Control" vbProcedure="false">{"'Leverage'!$B$2:$M$418"}</definedName>
    <definedName function="false" hidden="false" localSheetId="6" name="hu" vbProcedure="false">{#N/A,#N/A,FALSE,"DATA"}</definedName>
    <definedName function="false" hidden="false" localSheetId="6" name="huy" vbProcedure="false">{#N/A,#N/A,FALSE,"DATA"}</definedName>
    <definedName function="false" hidden="false" localSheetId="6" name="info" vbProcedure="false">{#N/A,#N/A,FALSE,"DATA"}</definedName>
    <definedName function="false" hidden="false" localSheetId="6" name="information" vbProcedure="false">{#N/A,#N/A,FALSE,"DATA"}</definedName>
    <definedName function="false" hidden="false" localSheetId="6" name="INFORMATIONS" vbProcedure="false">{#N/A,#N/A,FALSE,"DATA"}</definedName>
    <definedName function="false" hidden="false" localSheetId="6" name="ji" vbProcedure="false">{#N/A,#N/A,FALSE,"DATA"}</definedName>
    <definedName function="false" hidden="false" localSheetId="6" name="jsg34jdkllfhheue" vbProcedure="false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function="false" hidden="false" localSheetId="6" name="ki" vbProcedure="false">{#N/A,#N/A,FALSE,"DATA"}</definedName>
    <definedName function="false" hidden="false" localSheetId="6" name="kiuy" vbProcedure="false">{#N/A,#N/A,FALSE,"DATA"}</definedName>
    <definedName function="false" hidden="false" localSheetId="6" name="KJ" vbProcedure="false">{#N/A,#N/A,FALSE,"DATA"}</definedName>
    <definedName function="false" hidden="false" localSheetId="6" name="KL" vbProcedure="false">{#N/A,#N/A,FALSE,"DATA"}</definedName>
    <definedName function="false" hidden="false" localSheetId="6" name="lo" vbProcedure="false">{#N/A,#N/A,FALSE,"DATA"}</definedName>
    <definedName function="false" hidden="false" localSheetId="6" name="lop" vbProcedure="false">{#N/A,#N/A,FALSE,"DATA"}</definedName>
    <definedName function="false" hidden="false" localSheetId="6" name="mbuh" vbProcedure="false">{#N/A,#N/A,FALSE,"DATA"}</definedName>
    <definedName function="false" hidden="false" localSheetId="6" name="mito" vbProcedure="false">{#N/A,#N/A,FALSE,"India - 3f";#N/A,#N/A,FALSE,"India - 3";#N/A,#N/A,FALSE,"India - 4f";#N/A,#N/A,FALSE,"India - 4";#N/A,#N/A,FALSE,"Retail Spider"}</definedName>
    <definedName function="false" hidden="false" localSheetId="6" name="nrekjud" vbProcedure="false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function="false" hidden="false" localSheetId="6" name="nuhdgtfsr" vbProcedure="false">{#N/A,#N/A,FALSE,"12MFC"}</definedName>
    <definedName function="false" hidden="false" localSheetId="6" name="numbers" vbProcedure="false">{"";"One";"Two";"Three";"Four";"Five";"Six";"Seven";"Eight";"Nine";"Ten";"Eleven";"Twelve";"Thirteen";"Fourteen";"Fifteen";"Sixteen";"Seventeen";"Eighteen";"Nineteen"}</definedName>
    <definedName function="false" hidden="false" localSheetId="6" name="OK" vbProcedure="false">{"'TT'!$A$1:$AH$53"}</definedName>
    <definedName function="false" hidden="false" localSheetId="6" name="ol" vbProcedure="false">{#N/A,#N/A,FALSE,"DATA"}</definedName>
    <definedName function="false" hidden="false" localSheetId="6" name="op" vbProcedure="false">{#N/A,#N/A,FALSE,"DATA"}</definedName>
    <definedName function="false" hidden="false" localSheetId="6" name="PAJE" vbProcedure="false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function="false" hidden="false" localSheetId="6" name="po" vbProcedure="false">{#N/A,#N/A,FALSE,"DATA"}</definedName>
    <definedName function="false" hidden="false" localSheetId="6" name="qqqqqqqqqqqqq" vbProcedure="false">{#N/A,#N/A,FALSE,"DATA"}</definedName>
    <definedName function="false" hidden="false" localSheetId="6" name="RASIO" vbProcedure="false">{"'TT'!$A$1:$AH$53"}</definedName>
    <definedName function="false" hidden="false" localSheetId="6" name="re" vbProcedure="false">{#N/A,#N/A,FALSE,"DATA"}</definedName>
    <definedName function="false" hidden="false" localSheetId="6" name="rela" vbProcedure="false">{#N/A,#N/A,FALSE,"DATA"}</definedName>
    <definedName function="false" hidden="false" localSheetId="6" name="related" vbProcedure="false">{#N/A,#N/A,FALSE,"DATA"}</definedName>
    <definedName function="false" hidden="false" localSheetId="6" name="tens" vbProcedure="false">{"";"";"Twenty";"Thirty";"Forty";"Fifty";"Sixty";"Seventy";"Eighty";"Ninety"}</definedName>
    <definedName function="false" hidden="false" localSheetId="6" name="Test" vbProcedure="false">{#N/A,#N/A,FALSE,"DATA"}</definedName>
    <definedName function="false" hidden="false" localSheetId="6" name="ty" vbProcedure="false">{#N/A,#N/A,FALSE,"DATA"}</definedName>
    <definedName function="false" hidden="false" localSheetId="6" name="U" vbProcedure="false">{#N/A,#N/A,FALSE,"DATA"}</definedName>
    <definedName function="false" hidden="false" localSheetId="6" name="ui" vbProcedure="false">{#N/A,#N/A,FALSE,"DATA"}</definedName>
    <definedName function="false" hidden="false" localSheetId="6" name="vvvvvvvvvvv" vbProcedure="false">{#N/A,#N/A,FALSE,"DATA"}</definedName>
    <definedName function="false" hidden="false" localSheetId="6" name="we" vbProcedure="false">{#N/A,#N/A,FALSE,"DATA"}</definedName>
    <definedName function="false" hidden="false" localSheetId="6" name="wr" vbProcedure="false">{#N/A,#N/A,FALSE,"DATA"}</definedName>
    <definedName function="false" hidden="false" localSheetId="6" name="wrn.12._.Costs._.Act._.Fcast._.All." vbProcedure="false">{#N/A,#N/A,FALSE,"Act.Fcst Costs"}</definedName>
    <definedName function="false" hidden="false" localSheetId="6" name="wrn.Accounts._.schedules." vbProcedure="false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function="false" hidden="false" localSheetId="6" name="wrn.Aging._.and._.Trend._.Analysis." vbProcedure="false">{#N/A,#N/A,FALSE,"Aging Summary";#N/A,#N/A,FALSE,"Ratio Analysis";#N/A,#N/A,FALSE,"Test 120 Day Accts";#N/A,#N/A,FALSE,"Tickmarks"}</definedName>
    <definedName function="false" hidden="false" localSheetId="6" name="wrn.All._.schedules." vbProcedure="false">{#N/A,#N/A,FALSE,"Index";#N/A,#N/A,FALSE,"STI1";#N/A,#N/A,FALSE,"STI2";#N/A,#N/A,FALSE,"STI3";#N/A,#N/A,FALSE,"Entertainment";#N/A,#N/A,FALSE,"Legals";#N/A,#N/A,FALSE,"Borrowing exps";#N/A,#N/A,FALSE,"Repairs";#N/A,#N/A,FALSE,"Research";#N/A,#N/A,FALSE,"Foreign exchg";#N/A,#N/A,FALSE,"Forex notice";#N/A,#N/A,FALSE,"Prepayments";#N/A,#N/A,FALSE,"Provisions";#N/A,#N/A,FALSE,"Stock";#N/A,#N/A,FALSE,"Assets cost";#N/A,#N/A,FALSE,"Assets NBV";#N/A,#N/A,FALSE,"Assets timing";#N/A,#N/A,FALSE,"Tax depn";#N/A,#N/A,FALSE,"Prime cost";#N/A,#N/A,FALSE,"Finance leases";#N/A,#N/A,FALSE,"Capital gains";#N/A,#N/A,FALSE,"Capital losses";#N/A,#N/A,FALSE,"Extraordinary";#N/A,#N/A,FALSE,"Exempt income";#N/A,#N/A,FALSE,"Total losses";#N/A,#N/A,FALSE,"Group losses in";#N/A,#N/A,FALSE,"Loss transfer";#N/A,#N/A,FALSE,"Foreign income";#N/A,#N/A,FALSE,"FIFs";#N/A,#N/A,FALSE,"Foreign tax crs";#N/A,#N/A,FALSE,"Royalties";#N/A,#N/A,FALSE,"Franking Acct";#N/A,#N/A,FALSE,"Dividends recd";#N/A,#N/A,FALSE,"Dividends paid";#N/A,#N/A,FALSE,"Int Div letter"}</definedName>
    <definedName function="false" hidden="false" localSheetId="6" name="wrn.Budget._.Document." vbProcedure="false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function="false" hidden="false" localSheetId="6" name="wrn.chi._.tiÆt." vbProcedure="false">{#N/A,#N/A,FALSE,"Chi tiÆt"}</definedName>
    <definedName function="false" hidden="false" localSheetId="6" name="wrn.data." vbProcedure="false">{#N/A,#N/A,FALSE,"DATA"}</definedName>
    <definedName function="false" hidden="false" localSheetId="6" name="wrn.Debbie._.Hawkins." vbProcedure="false">{"Admin Costs",#N/A,FALSE,"Act.Fcst Costs"}</definedName>
    <definedName function="false" hidden="false" localSheetId="6" name="wrn.George._.Viska." vbProcedure="false">{#N/A,#N/A,FALSE,"Cost Report";#N/A,#N/A,FALSE,"Qtly Summ.";#N/A,#N/A,FALSE,"Mar  Qtr";#N/A,#N/A,FALSE,"Report Summary"}</definedName>
    <definedName function="false" hidden="false" localSheetId="6" name="wrn.india." vbProcedure="false">{#N/A,#N/A,FALSE,"India - 3f";#N/A,#N/A,FALSE,"India - 3";#N/A,#N/A,FALSE,"India - 4f";#N/A,#N/A,FALSE,"India - 4";#N/A,#N/A,FALSE,"Retail Spider"}</definedName>
    <definedName function="false" hidden="false" localSheetId="6" name="wrn.INPUT." vbProcedure="false">{#N/A,#N/A,FALSE,"12MFC"}</definedName>
    <definedName function="false" hidden="false" localSheetId="6" name="wrn.Landscape._.schs." vbProcedure="false">{#N/A,#N/A,FALSE,"Sch10A-C";#N/A,#N/A,FALSE,"Sch10D-F";#N/A,#N/A,FALSE,"Sch10G";#N/A,#N/A,FALSE,"Sch11A";#N/A,#N/A,FALSE,"Sch11B";#N/A,#N/A,FALSE,"FinLeases";#N/A,#N/A,FALSE,"OpLeases";#N/A,#N/A,FALSE,"IntercoyAssets";#N/A,#N/A,FALSE,"IntercoyLiab";#N/A,#N/A,FALSE,"Oseaswsheet";#N/A,#N/A,FALSE,"CGTWsheet"}</definedName>
    <definedName function="false" hidden="false" localSheetId="6" name="wrn.Melbourne." vbProcedure="false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function="false" hidden="false" localSheetId="6" name="wrn.Month._.Report." vbProcedure="false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function="false" hidden="false" localSheetId="6" name="wrn.Murray._.Simons." vbProcedure="false">{#N/A,#N/A,FALSE,"Cost Report";#N/A,#N/A,FALSE,"Table 2.1";#N/A,#N/A,FALSE,"Plant Statistics";"Plant Costs",#N/A,FALSE,"Cost Summary"}</definedName>
    <definedName function="false" hidden="false" localSheetId="6" name="wrn.Peter._.Johnston." vbProcedure="false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function="false" hidden="false" localSheetId="6" name="wrn.Rob._.Smith." vbProcedure="false">{#N/A,#N/A,FALSE,"Cost Report";"Geology",#N/A,FALSE,"Cost Summary";"Geolgy Recon",#N/A,FALSE,"UG Geology Rep."}</definedName>
    <definedName function="false" hidden="false" localSheetId="6" name="wrn.Simon._.Wulff." vbProcedure="false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function="false" hidden="false" localSheetId="6" name="wrn.tax._.schedules." vbProcedure="false">{#N/A,#N/A,FALSE,"Header";#N/A,#N/A,FALSE,"AssetsCost";#N/A,#N/A,FALSE,"AssetsNBV";#N/A,#N/A,FALSE,"AssetsTiming";#N/A,#N/A,FALSE,"TaxDepn";#N/A,#N/A,FALSE,"InvestAllow";#N/A,#N/A,FALSE,"PrimeCost";#N/A,#N/A,FALSE,"Provisions";#N/A,#N/A,FALSE,"DeferredInc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GTWsheet";#N/A,#N/A,FALSE,"CapGainLoss";#N/A,#N/A,FALSE,"TrfCapLoss";#N/A,#N/A,FALSE,"Stock";#N/A,#N/A,FALSE,"Legals";#N/A,#N/A,FALSE,"SubsDonations";#N/A,#N/A,FALSE,"BadDebts";#N/A,#N/A,FALSE,"Repairs";#N/A,#N/A,FALSE,"Repairs";#N/A,#N/A,FALSE,"Consulting";#N/A,#N/A,FALSE,"Borrowexps";#N/A,#N/A,FALSE,"Royalties";#N/A,#N/A,FALSE,"FinLeaseAdjs";#N/A,#N/A,FALSE,"ForeignExchg";#N/A,#N/A,FALSE,"ForexNotice";#N/A,#N/A,FALSE,"Research";#N/A,#N/A,FALSE,"Extraordinary";#N/A,#N/A,FALSE,"ForeignIncome";#N/A,#N/A,FALSE,"Foreigntaxcrs";#N/A,#N/A,FALSE,"Dividendspaid";#N/A,#N/A,FALSE,"FIFunds";#N/A,#N/A,FALSE,"FrankingAcct";#N/A,#N/A,FALSE,"IntDivletter"}</definedName>
    <definedName function="false" hidden="false" localSheetId="6" name="YG" vbProcedure="false">{#N/A,#N/A,FALSE,"DATA"}</definedName>
    <definedName function="false" hidden="false" localSheetId="6" name="yu" vbProcedure="false">{#N/A,#N/A,FALSE,"DATA"}</definedName>
    <definedName function="false" hidden="false" localSheetId="6" name="_DD2" vbProcedure="false">{#N/A,#N/A,FALSE,"DATA"}</definedName>
    <definedName function="false" hidden="false" localSheetId="6" name="_ff3" vbProcedure="false">{#N/A,#N/A,FALSE,"DATA"}</definedName>
    <definedName function="false" hidden="false" localSheetId="6" name="_G1" vbProcedure="false">{#N/A,#N/A,FALSE,"DATA"}</definedName>
    <definedName function="false" hidden="false" localSheetId="6" name="_G11" vbProcedure="false">{#N/A,#N/A,FALSE,"DATA"}</definedName>
    <definedName function="false" hidden="false" localSheetId="6" name="_G2" vbProcedure="false">{#N/A,#N/A,FALSE,"DATA"}</definedName>
    <definedName function="false" hidden="false" localSheetId="6" name="__hu1" vbProcedure="false">{#N/A,#N/A,FALSE,"DATA"}</definedName>
    <definedName function="false" hidden="false" localSheetId="7" name="A" vbProcedure="false">#REF!</definedName>
    <definedName function="false" hidden="false" localSheetId="7" name="A120_" vbProcedure="false">#REF!</definedName>
    <definedName function="false" hidden="false" localSheetId="7" name="A35_" vbProcedure="false">#REF!</definedName>
    <definedName function="false" hidden="false" localSheetId="7" name="A50_" vbProcedure="false">#REF!</definedName>
    <definedName function="false" hidden="false" localSheetId="7" name="A70_" vbProcedure="false">#REF!</definedName>
    <definedName function="false" hidden="false" localSheetId="7" name="A95_" vbProcedure="false">#REF!</definedName>
    <definedName function="false" hidden="false" localSheetId="7" name="aa" vbProcedure="false">[22]wwb!#ref!</definedName>
    <definedName function="false" hidden="false" localSheetId="7" name="aaaa" vbProcedure="false">#REF!</definedName>
    <definedName function="false" hidden="false" localSheetId="7" name="aaaaaaa" vbProcedure="false">{#N/A,#N/A,FALSE,"DATA"}</definedName>
    <definedName function="false" hidden="false" localSheetId="7" name="aaaaaaaa" vbProcedure="false">#REF!</definedName>
    <definedName function="false" hidden="false" localSheetId="7" name="aaaaaaaaa" vbProcedure="false">[24]wwb!#ref!</definedName>
    <definedName function="false" hidden="false" localSheetId="7" name="aaaaaaaaaaaaa" vbProcedure="false">#REF!</definedName>
    <definedName function="false" hidden="false" localSheetId="7" name="aaaaaaaaaaaaaa" vbProcedure="false">{#N/A,#N/A,FALSE,"DATA"}</definedName>
    <definedName function="false" hidden="false" localSheetId="7" name="aaaaaaaaaaaaaaa" vbProcedure="false">#REF!</definedName>
    <definedName function="false" hidden="false" localSheetId="7" name="aaaaaaaaaaaaaaaaaaaaaaaaa" vbProcedure="false">{#N/A,#N/A,FALSE,"DATA"}</definedName>
    <definedName function="false" hidden="false" localSheetId="7" name="aaaaaaaaaaaaaaaaaaaaaaaaaaaaa" vbProcedure="false">{#N/A,#N/A,FALSE,"DATA"}</definedName>
    <definedName function="false" hidden="false" localSheetId="7" name="ac" vbProcedure="false">{#N/A,#N/A,FALSE,"DATA"}</definedName>
    <definedName function="false" hidden="false" localSheetId="7" name="AC120_" vbProcedure="false">#REF!</definedName>
    <definedName function="false" hidden="false" localSheetId="7" name="AC35_" vbProcedure="false">#REF!</definedName>
    <definedName function="false" hidden="false" localSheetId="7" name="AC50_" vbProcedure="false">#REF!</definedName>
    <definedName function="false" hidden="false" localSheetId="7" name="AC70_" vbProcedure="false">#REF!</definedName>
    <definedName function="false" hidden="false" localSheetId="7" name="AC95_" vbProcedure="false">#REF!</definedName>
    <definedName function="false" hidden="false" localSheetId="7" name="ag142X42" vbProcedure="false">[14]chitimc!#ref!</definedName>
    <definedName function="false" hidden="false" localSheetId="7" name="ag267N59" vbProcedure="false">[14]chitimc!#ref!</definedName>
    <definedName function="false" hidden="false" localSheetId="7" name="AJE" vbProcedure="false">{#N/A,#N/A,FALSE,"Aging Summary";#N/A,#N/A,FALSE,"Ratio Analysis";#N/A,#N/A,FALSE,"Test 120 Day Accts";#N/A,#N/A,FALSE,"Tickmarks"}</definedName>
    <definedName function="false" hidden="false" localSheetId="7" name="alk.1" vbProcedure="false">#REF!</definedName>
    <definedName function="false" hidden="false" localSheetId="7" name="alk.2" vbProcedure="false">#REF!</definedName>
    <definedName function="false" hidden="false" localSheetId="7" name="alk.3" vbProcedure="false">#REF!</definedName>
    <definedName function="false" hidden="false" localSheetId="7" name="ALK.4" vbProcedure="false">#REF!</definedName>
    <definedName function="false" hidden="false" localSheetId="7" name="alkeu.3" vbProcedure="false">#REF!</definedName>
    <definedName function="false" hidden="false" localSheetId="7" name="ame" vbProcedure="false">'[3]lkh sps'!#ref!</definedName>
    <definedName function="false" hidden="false" localSheetId="7" name="amel" vbProcedure="false">'[3]lkh sps'!#ref!</definedName>
    <definedName function="false" hidden="false" localSheetId="7" name="AP" vbProcedure="false">#REF!</definedName>
    <definedName function="false" hidden="false" localSheetId="7" name="APR" vbProcedure="false">#REF!</definedName>
    <definedName function="false" hidden="false" localSheetId="7" name="APRIL" vbProcedure="false">#REF!</definedName>
    <definedName function="false" hidden="false" localSheetId="7" name="atk" vbProcedure="false">#REF!</definedName>
    <definedName function="false" hidden="false" localSheetId="7" name="atkom" vbProcedure="false">{"'TT'!$A$1:$AH$53"}</definedName>
    <definedName function="false" hidden="false" localSheetId="7" name="A_" vbProcedure="false">'[3]lkh sps'!#ref!</definedName>
    <definedName function="false" hidden="false" localSheetId="7" name="B" vbProcedure="false">#REF!</definedName>
    <definedName function="false" hidden="false" localSheetId="7" name="b243xbbxnd" vbProcedure="false">{#N/A,#N/A,FALSE,"12MFC"}</definedName>
    <definedName function="false" hidden="false" localSheetId="7" name="bad" vbProcedure="false">{"'TT'!$A$1:$AH$53"}</definedName>
    <definedName function="false" hidden="false" localSheetId="7" name="BADM" vbProcedure="false">#REF!</definedName>
    <definedName function="false" hidden="false" localSheetId="7" name="bangciti" vbProcedure="false">'[14]dongia (2)'!#ref!</definedName>
    <definedName function="false" hidden="false" localSheetId="7" name="BBJRMU" vbProcedure="false">#REF!</definedName>
    <definedName function="false" hidden="false" localSheetId="7" name="BBKRMT" vbProcedure="false">#REF!</definedName>
    <definedName function="false" hidden="false" localSheetId="7" name="bdht15nc" vbProcedure="false">[14]gtrinh!#ref!</definedName>
    <definedName function="false" hidden="false" localSheetId="7" name="bdht15vl" vbProcedure="false">[14]gtrinh!#ref!</definedName>
    <definedName function="false" hidden="false" localSheetId="7" name="bdht25nc" vbProcedure="false">[14]gtrinh!#ref!</definedName>
    <definedName function="false" hidden="false" localSheetId="7" name="bdht25vl" vbProcedure="false">[14]gtrinh!#ref!</definedName>
    <definedName function="false" hidden="false" localSheetId="7" name="bdht325nc" vbProcedure="false">[14]gtrinh!#ref!</definedName>
    <definedName function="false" hidden="false" localSheetId="7" name="bdht325vl" vbProcedure="false">[14]gtrinh!#ref!</definedName>
    <definedName function="false" hidden="false" localSheetId="7" name="BDNS" vbProcedure="false">#REF!</definedName>
    <definedName function="false" hidden="false" localSheetId="7" name="bensin" vbProcedure="false">#REF!</definedName>
    <definedName function="false" hidden="false" localSheetId="7" name="bh" vbProcedure="false">{#N/A,#N/A,FALSE,"DATA"}</definedName>
    <definedName function="false" hidden="false" localSheetId="7" name="biaya" vbProcedure="false">#REF!</definedName>
    <definedName function="false" hidden="false" localSheetId="7" name="bp" vbProcedure="false">[17]COGS!$A$8:$T$24</definedName>
    <definedName function="false" hidden="false" localSheetId="7" name="BPBGN" vbProcedure="false">#REF!</definedName>
    <definedName function="false" hidden="false" localSheetId="7" name="BPGRDO" vbProcedure="false">#REF!</definedName>
    <definedName function="false" hidden="false" localSheetId="7" name="BPMLHRN" vbProcedure="false">#REF!</definedName>
    <definedName function="false" hidden="false" localSheetId="7" name="BPOS" vbProcedure="false">#REF!</definedName>
    <definedName function="false" hidden="false" localSheetId="7" name="brg" vbProcedure="false">[17]COGS!$B$8:$R$24</definedName>
    <definedName function="false" hidden="false" localSheetId="7" name="BRPKG" vbProcedure="false">#REF!</definedName>
    <definedName function="false" hidden="false" localSheetId="7" name="brt" vbProcedure="false">#REF!</definedName>
    <definedName function="false" hidden="false" localSheetId="7" name="BTLP" vbProcedure="false">#REF!</definedName>
    <definedName function="false" hidden="false" localSheetId="7" name="bubga" vbProcedure="false">#REF!</definedName>
    <definedName function="false" hidden="false" localSheetId="7" name="BULANAN" vbProcedure="false">#REF!</definedName>
    <definedName function="false" hidden="false" localSheetId="7" name="by" vbProcedure="false">[35]TISJUN!$B$481:$K$545</definedName>
    <definedName function="false" hidden="false" localSheetId="7" name="b_240" vbProcedure="false">'[14]thpdmoi  (2)'!#ref!</definedName>
    <definedName function="false" hidden="false" localSheetId="7" name="b_280" vbProcedure="false">'[14]thpdmoi  (2)'!#ref!</definedName>
    <definedName function="false" hidden="false" localSheetId="7" name="b_320" vbProcedure="false">'[14]thpdmoi  (2)'!#ref!</definedName>
    <definedName function="false" hidden="false" localSheetId="7" name="CAPDAT" vbProcedure="false">[14]phuluc1!#ref!</definedName>
    <definedName function="false" hidden="false" localSheetId="7" name="CASH" vbProcedure="false">'[36]LAP PENJUALAN'!$B$1:$I$65536</definedName>
    <definedName function="false" hidden="false" localSheetId="7" name="cashflow" vbProcedure="false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function="false" hidden="false" localSheetId="7" name="cashflow2004" vbProcedure="false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function="false" hidden="false" localSheetId="7" name="cccccccccccccccccccc" vbProcedure="false">{#N/A,#N/A,FALSE,"DATA"}</definedName>
    <definedName function="false" hidden="false" localSheetId="7" name="CCS" vbProcedure="false">#REF!</definedName>
    <definedName function="false" hidden="false" localSheetId="7" name="CDD" vbProcedure="false">#REF!</definedName>
    <definedName function="false" hidden="false" localSheetId="7" name="CDDD" vbProcedure="false">'[14]thpdmoi  (2)'!#ref!</definedName>
    <definedName function="false" hidden="false" localSheetId="7" name="cdvv" vbProcedure="false">{"'TT'!$A$1:$AH$53"}</definedName>
    <definedName function="false" hidden="false" localSheetId="7" name="cgionc" vbProcedure="false">'[14]lam-moi'!#ref!</definedName>
    <definedName function="false" hidden="false" localSheetId="7" name="cgiovl" vbProcedure="false">'[14]lam-moi'!#ref!</definedName>
    <definedName function="false" hidden="false" localSheetId="7" name="CH" vbProcedure="false">#REF!</definedName>
    <definedName function="false" hidden="false" localSheetId="7" name="chhtnc" vbProcedure="false">'[14]lam-moi'!#ref!</definedName>
    <definedName function="false" hidden="false" localSheetId="7" name="chhtvl" vbProcedure="false">'[14]lam-moi'!#ref!</definedName>
    <definedName function="false" hidden="false" localSheetId="7" name="chnc" vbProcedure="false">'[14]lam-moi'!#ref!</definedName>
    <definedName function="false" hidden="false" localSheetId="7" name="chvl" vbProcedure="false">'[14]lam-moi'!#ref!</definedName>
    <definedName function="false" hidden="false" localSheetId="7" name="citidd" vbProcedure="false">'[14]dongia (2)'!#ref!</definedName>
    <definedName function="false" hidden="false" localSheetId="7" name="CK" vbProcedure="false">#REF!</definedName>
    <definedName function="false" hidden="false" localSheetId="7" name="cknc" vbProcedure="false">'[14]lam-moi'!#ref!</definedName>
    <definedName function="false" hidden="false" localSheetId="7" name="ckvl" vbProcedure="false">'[14]lam-moi'!#ref!</definedName>
    <definedName function="false" hidden="false" localSheetId="7" name="CLVCTB" vbProcedure="false">#REF!</definedName>
    <definedName function="false" hidden="false" localSheetId="7" name="COGS" vbProcedure="false">[36]COGS!$B$1:$AE$65536</definedName>
    <definedName function="false" hidden="false" localSheetId="7" name="cong1x15" vbProcedure="false">[14]giathanh1!#ref!</definedName>
    <definedName function="false" hidden="false" localSheetId="7" name="COPY" vbProcedure="false">{#N/A,#N/A,FALSE,"DATA"}</definedName>
    <definedName function="false" hidden="false" localSheetId="7" name="Cov_oK" vbProcedure="false">[45]wwb!#ref!</definedName>
    <definedName function="false" hidden="false" localSheetId="7" name="CPVC100" vbProcedure="false">#REF!</definedName>
    <definedName function="false" hidden="false" localSheetId="7" name="CRD" vbProcedure="false">#REF!</definedName>
    <definedName function="false" hidden="false" localSheetId="7" name="CREDIT" vbProcedure="false">'[36]LAP PENJUALAN'!$L$1:$S$65536</definedName>
    <definedName function="false" hidden="false" localSheetId="7" name="CRS" vbProcedure="false">#REF!</definedName>
    <definedName function="false" hidden="false" localSheetId="7" name="CS" vbProcedure="false">#REF!</definedName>
    <definedName function="false" hidden="false" localSheetId="7" name="csd3p" vbProcedure="false">#REF!</definedName>
    <definedName function="false" hidden="false" localSheetId="7" name="csddg1p" vbProcedure="false">#REF!</definedName>
    <definedName function="false" hidden="false" localSheetId="7" name="csddt1p" vbProcedure="false">#REF!</definedName>
    <definedName function="false" hidden="false" localSheetId="7" name="csht3p" vbProcedure="false">#REF!</definedName>
    <definedName function="false" hidden="false" localSheetId="7" name="cti3x15" vbProcedure="false">[14]giathanh1!#ref!</definedName>
    <definedName function="false" hidden="false" localSheetId="7" name="culy1" vbProcedure="false">[14]dongia!#ref!</definedName>
    <definedName function="false" hidden="false" localSheetId="7" name="culy2" vbProcedure="false">[14]dongia!#ref!</definedName>
    <definedName function="false" hidden="false" localSheetId="7" name="culy3" vbProcedure="false">[14]dongia!#ref!</definedName>
    <definedName function="false" hidden="false" localSheetId="7" name="culy4" vbProcedure="false">[14]dongia!#ref!</definedName>
    <definedName function="false" hidden="false" localSheetId="7" name="culy5" vbProcedure="false">[14]dongia!#ref!</definedName>
    <definedName function="false" hidden="false" localSheetId="7" name="cuoc" vbProcedure="false">[14]dongia!#ref!</definedName>
    <definedName function="false" hidden="false" localSheetId="7" name="CUST" vbProcedure="false">[46]kkp!#ref!</definedName>
    <definedName function="false" hidden="false" localSheetId="7" name="CX" vbProcedure="false">#REF!</definedName>
    <definedName function="false" hidden="false" localSheetId="7" name="cxhtnc" vbProcedure="false">'[14]lam-moi'!#ref!</definedName>
    <definedName function="false" hidden="false" localSheetId="7" name="cxhtvl" vbProcedure="false">'[14]lam-moi'!#ref!</definedName>
    <definedName function="false" hidden="false" localSheetId="7" name="cxnc" vbProcedure="false">'[14]lam-moi'!#ref!</definedName>
    <definedName function="false" hidden="false" localSheetId="7" name="cxvl" vbProcedure="false">'[14]lam-moi'!#ref!</definedName>
    <definedName function="false" hidden="false" localSheetId="7" name="cxxnc" vbProcedure="false">'[14]lam-moi'!#ref!</definedName>
    <definedName function="false" hidden="false" localSheetId="7" name="cxxvl" vbProcedure="false">'[14]lam-moi'!#ref!</definedName>
    <definedName function="false" hidden="false" localSheetId="7" name="C_" vbProcedure="false">#REF!</definedName>
    <definedName function="false" hidden="false" localSheetId="7" name="C_Ok" vbProcedure="false">#REF!</definedName>
    <definedName function="false" hidden="false" localSheetId="7" name="Cöï_ly_vaän_chuyeãn" vbProcedure="false">#REF!</definedName>
    <definedName function="false" hidden="false" localSheetId="7" name="CÖÏ_LY_VAÄN_CHUYEÅN" vbProcedure="false">#REF!</definedName>
    <definedName function="false" hidden="false" localSheetId="7" name="D1x49" vbProcedure="false">[14]chitimc!#ref!</definedName>
    <definedName function="false" hidden="false" localSheetId="7" name="D1x49x49" vbProcedure="false">[14]chitimc!#ref!</definedName>
    <definedName function="false" hidden="false" localSheetId="7" name="d24nc" vbProcedure="false">'[14]lam-moi'!#ref!</definedName>
    <definedName function="false" hidden="false" localSheetId="7" name="d24vl" vbProcedure="false">'[14]lam-moi'!#ref!</definedName>
    <definedName function="false" hidden="false" localSheetId="7" name="DANONE" vbProcedure="false">'[12]rinci trf'!#ref!</definedName>
    <definedName function="false" hidden="false" localSheetId="7" name="DANONE." vbProcedure="false">'[12]rinci trf'!#ref!</definedName>
    <definedName function="false" hidden="false" localSheetId="7" name="data" vbProcedure="false">#REF!</definedName>
    <definedName function="false" hidden="false" localSheetId="7" name="dataq" vbProcedure="false">#REF!</definedName>
    <definedName function="false" hidden="false" localSheetId="7" name="DD" vbProcedure="false">#REF!</definedName>
    <definedName function="false" hidden="false" localSheetId="7" name="dd3pctnc" vbProcedure="false">'[14]lam-moi'!#ref!</definedName>
    <definedName function="false" hidden="false" localSheetId="7" name="dd3pctvl" vbProcedure="false">'[14]lam-moi'!#ref!</definedName>
    <definedName function="false" hidden="false" localSheetId="7" name="dd3plmvl" vbProcedure="false">'[14]lam-moi'!#ref!</definedName>
    <definedName function="false" hidden="false" localSheetId="7" name="dd3pnc" vbProcedure="false">'[14]lam-moi'!#ref!</definedName>
    <definedName function="false" hidden="false" localSheetId="7" name="dd3pvl" vbProcedure="false">'[14]lam-moi'!#ref!</definedName>
    <definedName function="false" hidden="false" localSheetId="7" name="ddhtnc" vbProcedure="false">'[14]lam-moi'!#ref!</definedName>
    <definedName function="false" hidden="false" localSheetId="7" name="ddhtvl" vbProcedure="false">'[14]lam-moi'!#ref!</definedName>
    <definedName function="false" hidden="false" localSheetId="7" name="ddt2nc" vbProcedure="false">[14]gtrinh!#ref!</definedName>
    <definedName function="false" hidden="false" localSheetId="7" name="ddt2vl" vbProcedure="false">[14]gtrinh!#ref!</definedName>
    <definedName function="false" hidden="false" localSheetId="7" name="ddtd3pnc" vbProcedure="false">'[14]thao-go'!#ref!</definedName>
    <definedName function="false" hidden="false" localSheetId="7" name="ddtt1pnc" vbProcedure="false">[14]gtrinh!#ref!</definedName>
    <definedName function="false" hidden="false" localSheetId="7" name="ddtt1pvl" vbProcedure="false">[14]gtrinh!#ref!</definedName>
    <definedName function="false" hidden="false" localSheetId="7" name="ddtt3pnc" vbProcedure="false">[14]gtrinh!#ref!</definedName>
    <definedName function="false" hidden="false" localSheetId="7" name="ddtt3pvl" vbProcedure="false">[14]gtrinh!#ref!</definedName>
    <definedName function="false" hidden="false" localSheetId="7" name="depo" vbProcedure="false">'[58]LAP PENJUALAN'!$B$1:$I$65536</definedName>
    <definedName function="false" hidden="false" localSheetId="7" name="deva" vbProcedure="false">'[60]LAP PENJUALAN'!$B$1:$I$65536</definedName>
    <definedName function="false" hidden="false" localSheetId="7" name="df" vbProcedure="false">{#N/A,#N/A,FALSE,"DATA"}</definedName>
    <definedName function="false" hidden="false" localSheetId="7" name="dgnc" vbProcedure="false">#REF!</definedName>
    <definedName function="false" hidden="false" localSheetId="7" name="DGTH" vbProcedure="false">[14]dongia!#ref!</definedName>
    <definedName function="false" hidden="false" localSheetId="7" name="dgvl" vbProcedure="false">#REF!</definedName>
    <definedName function="false" hidden="false" localSheetId="7" name="DIDIK" vbProcedure="false">'[63]LAP PENJUALAN'!$B$1:$I$65536</definedName>
    <definedName function="false" hidden="false" localSheetId="7" name="DIDIT" vbProcedure="false">'[56]LAP PENJUALAN'!$B$1:$I$65536</definedName>
    <definedName function="false" hidden="false" localSheetId="7" name="DL15HT" vbProcedure="false">'[14]tongke-ht'!#ref!</definedName>
    <definedName function="false" hidden="false" localSheetId="7" name="DL16HT" vbProcedure="false">'[14]tongke-ht'!#ref!</definedName>
    <definedName function="false" hidden="false" localSheetId="7" name="DL19HT" vbProcedure="false">'[14]tongke-ht'!#ref!</definedName>
    <definedName function="false" hidden="false" localSheetId="7" name="DL20HT" vbProcedure="false">'[14]tongke-ht'!#ref!</definedName>
    <definedName function="false" hidden="false" localSheetId="7" name="dp" vbProcedure="false">#REF!</definedName>
    <definedName function="false" hidden="false" localSheetId="7" name="ds1pnc" vbProcedure="false">#REF!</definedName>
    <definedName function="false" hidden="false" localSheetId="7" name="ds1pvl" vbProcedure="false">#REF!</definedName>
    <definedName function="false" hidden="false" localSheetId="7" name="ds3pnc" vbProcedure="false">#REF!</definedName>
    <definedName function="false" hidden="false" localSheetId="7" name="ds3pvl" vbProcedure="false">#REF!</definedName>
    <definedName function="false" hidden="false" localSheetId="7" name="dsct3pnc" vbProcedure="false">'[14]#ref'!#ref!</definedName>
    <definedName function="false" hidden="false" localSheetId="7" name="dsct3pvl" vbProcedure="false">'[14]#ref'!#ref!</definedName>
    <definedName function="false" hidden="false" localSheetId="7" name="dtr" vbProcedure="false">[22]wwb!#ref!</definedName>
    <definedName function="false" hidden="false" localSheetId="7" name="duong1" vbProcedure="false">[14]dongia!#ref!</definedName>
    <definedName function="false" hidden="false" localSheetId="7" name="duong2" vbProcedure="false">[14]dongia!#ref!</definedName>
    <definedName function="false" hidden="false" localSheetId="7" name="duong3" vbProcedure="false">[14]dongia!#ref!</definedName>
    <definedName function="false" hidden="false" localSheetId="7" name="duong4" vbProcedure="false">[14]dongia!#ref!</definedName>
    <definedName function="false" hidden="false" localSheetId="7" name="duong5" vbProcedure="false">[14]dongia!#ref!</definedName>
    <definedName function="false" hidden="false" localSheetId="7" name="Excel_BuiltIn_Print_Area_1" vbProcedure="false">#REF!</definedName>
    <definedName function="false" hidden="false" localSheetId="7" name="Excel_BuiltIn_Print_Area_2" vbProcedure="false">#REF!</definedName>
    <definedName function="false" hidden="false" localSheetId="7" name="Excel_BuiltIn_Print_Area_4_1_1" vbProcedure="false">[69]neraca_05!#ref!</definedName>
    <definedName function="false" hidden="false" localSheetId="7" name="Excel_BuiltIn_Print_Area_4_1_1_1" vbProcedure="false">[69]neraca_05!#ref!</definedName>
    <definedName function="false" hidden="false" localSheetId="7" name="Excel_BuiltIn_Print_Area_4_1_1_1_1" vbProcedure="false">[69]neraca_05!#ref!</definedName>
    <definedName function="false" hidden="false" localSheetId="7" name="Excel_BuiltIn_Print_Area_5_1_1_1" vbProcedure="false">[69]laba_rugi!#ref!</definedName>
    <definedName function="false" hidden="false" localSheetId="7" name="Excel_BuiltIn_Print_Area_5_1_1_1_1" vbProcedure="false">[69]laba_rugi!#ref!</definedName>
    <definedName function="false" hidden="false" localSheetId="7" name="Excel_BuiltIn_Print_Area_6" vbProcedure="false">[2]jurnal!#ref!</definedName>
    <definedName function="false" hidden="false" localSheetId="7" name="Excel_BuiltIn_Print_Area_7" vbProcedure="false">#REF!</definedName>
    <definedName function="false" hidden="false" localSheetId="7" name="F115_" vbProcedure="false">[1]granit!#ref!</definedName>
    <definedName function="false" hidden="false" localSheetId="7" name="f92F56" vbProcedure="false">[14]dtxl!#ref!</definedName>
    <definedName function="false" hidden="false" localSheetId="7" name="FD" vbProcedure="false">{#N/A,#N/A,FALSE,"DATA"}</definedName>
    <definedName function="false" hidden="false" localSheetId="7" name="FF" vbProcedure="false">{#N/A,#N/A,FALSE,"DATA"}</definedName>
    <definedName function="false" hidden="false" localSheetId="7" name="ffffffffff" vbProcedure="false">#REF!</definedName>
    <definedName function="false" hidden="false" localSheetId="7" name="fg" vbProcedure="false">{#N/A,#N/A,FALSE,"DATA"}</definedName>
    <definedName function="false" hidden="false" localSheetId="7" name="FiscalYearStartDate" vbProcedure="false">#REF!</definedName>
    <definedName function="false" hidden="false" localSheetId="7" name="fr" vbProcedure="false">{#N/A,#N/A,FALSE,"DATA"}</definedName>
    <definedName function="false" hidden="false" localSheetId="7" name="GAJI" vbProcedure="false">#REF!</definedName>
    <definedName function="false" hidden="false" localSheetId="7" name="gl3p" vbProcedure="false">#REF!</definedName>
    <definedName function="false" hidden="false" localSheetId="7" name="GRESIK" vbProcedure="false">#REF!</definedName>
    <definedName function="false" hidden="false" localSheetId="7" name="heä_soá_sình_laày" vbProcedure="false">#REF!</definedName>
    <definedName function="false" hidden="false" localSheetId="7" name="hfg" vbProcedure="false">#REF!</definedName>
    <definedName function="false" hidden="false" localSheetId="7" name="HH15HT" vbProcedure="false">'[14]tongke-ht'!#ref!</definedName>
    <definedName function="false" hidden="false" localSheetId="7" name="HH16HT" vbProcedure="false">'[14]tongke-ht'!#ref!</definedName>
    <definedName function="false" hidden="false" localSheetId="7" name="HH19HT" vbProcedure="false">'[14]tongke-ht'!#ref!</definedName>
    <definedName function="false" hidden="false" localSheetId="7" name="HH20HT" vbProcedure="false">'[14]tongke-ht'!#ref!</definedName>
    <definedName function="false" hidden="false" localSheetId="7" name="hit" vbProcedure="false">#REF!</definedName>
    <definedName function="false" hidden="false" localSheetId="7" name="HJ" vbProcedure="false">{#N/A,#N/A,FALSE,"DATA"}</definedName>
    <definedName function="false" hidden="false" localSheetId="7" name="hjhj" vbProcedure="false">{#N/A,#N/A,FALSE,"DATA"}</definedName>
    <definedName function="false" hidden="false" localSheetId="7" name="hkgkgf" vbProcedure="false">#REF!</definedName>
    <definedName function="false" hidden="false" localSheetId="7" name="HPP" vbProcedure="false">[17]COGS!$A$4:$T$24</definedName>
    <definedName function="false" hidden="false" localSheetId="7" name="hsdc1" vbProcedure="false">#REF!</definedName>
    <definedName function="false" hidden="false" localSheetId="7" name="HSDD" vbProcedure="false">[14]phuluc1!#ref!</definedName>
    <definedName function="false" hidden="false" localSheetId="7" name="HSHH" vbProcedure="false">#REF!</definedName>
    <definedName function="false" hidden="false" localSheetId="7" name="HSHHUT" vbProcedure="false">#REF!</definedName>
    <definedName function="false" hidden="false" localSheetId="7" name="HSSL" vbProcedure="false">#REF!</definedName>
    <definedName function="false" hidden="false" localSheetId="7" name="HSVC1" vbProcedure="false">#REF!</definedName>
    <definedName function="false" hidden="false" localSheetId="7" name="HSVC2" vbProcedure="false">#REF!</definedName>
    <definedName function="false" hidden="false" localSheetId="7" name="HSVC3" vbProcedure="false">#REF!</definedName>
    <definedName function="false" hidden="false" localSheetId="7" name="ht25nc" vbProcedure="false">'[14]lam-moi'!#ref!</definedName>
    <definedName function="false" hidden="false" localSheetId="7" name="ht25vl" vbProcedure="false">'[14]lam-moi'!#ref!</definedName>
    <definedName function="false" hidden="false" localSheetId="7" name="ht325nc" vbProcedure="false">'[14]lam-moi'!#ref!</definedName>
    <definedName function="false" hidden="false" localSheetId="7" name="ht325vl" vbProcedure="false">'[14]lam-moi'!#ref!</definedName>
    <definedName function="false" hidden="false" localSheetId="7" name="ht37k" vbProcedure="false">'[14]lam-moi'!#ref!</definedName>
    <definedName function="false" hidden="false" localSheetId="7" name="ht37nc" vbProcedure="false">'[14]lam-moi'!#ref!</definedName>
    <definedName function="false" hidden="false" localSheetId="7" name="ht50nc" vbProcedure="false">'[14]lam-moi'!#ref!</definedName>
    <definedName function="false" hidden="false" localSheetId="7" name="ht50vl" vbProcedure="false">'[14]lam-moi'!#ref!</definedName>
    <definedName function="false" hidden="false" localSheetId="7" name="HTML_Control" vbProcedure="false">{"'Leverage'!$B$2:$M$418"}</definedName>
    <definedName function="false" hidden="false" localSheetId="7" name="HTNC" vbProcedure="false">#REF!</definedName>
    <definedName function="false" hidden="false" localSheetId="7" name="HTVL" vbProcedure="false">#REF!</definedName>
    <definedName function="false" hidden="false" localSheetId="7" name="hu" vbProcedure="false">{#N/A,#N/A,FALSE,"DATA"}</definedName>
    <definedName function="false" hidden="false" localSheetId="7" name="huy" vbProcedure="false">{#N/A,#N/A,FALSE,"DATA"}</definedName>
    <definedName function="false" hidden="false" localSheetId="7" name="I2É6" vbProcedure="false">[14]chitimc!#ref!</definedName>
    <definedName function="false" hidden="false" localSheetId="7" name="ID" vbProcedure="false">#REF!</definedName>
    <definedName function="false" hidden="false" localSheetId="7" name="info" vbProcedure="false">{#N/A,#N/A,FALSE,"DATA"}</definedName>
    <definedName function="false" hidden="false" localSheetId="7" name="information" vbProcedure="false">{#N/A,#N/A,FALSE,"DATA"}</definedName>
    <definedName function="false" hidden="false" localSheetId="7" name="INFORMATIONS" vbProcedure="false">{#N/A,#N/A,FALSE,"DATA"}</definedName>
    <definedName function="false" hidden="false" localSheetId="7" name="INSTL" vbProcedure="false">#REF!</definedName>
    <definedName function="false" hidden="false" localSheetId="7" name="jhm" vbProcedure="false">#REF!</definedName>
    <definedName function="false" hidden="false" localSheetId="7" name="ji" vbProcedure="false">{#N/A,#N/A,FALSE,"DATA"}</definedName>
    <definedName function="false" hidden="false" localSheetId="7" name="jsg34jdkllfhheue" vbProcedure="false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function="false" hidden="false" localSheetId="7" name="k" vbProcedure="false">#REF!</definedName>
    <definedName function="false" hidden="false" localSheetId="7" name="k2b" vbProcedure="false">'[14]thpdmoi  (2)'!#ref!</definedName>
    <definedName function="false" hidden="false" localSheetId="7" name="kamis" vbProcedure="false">'[89]WTB kamis'!$AW$1:$BD$65536</definedName>
    <definedName function="false" hidden="false" localSheetId="7" name="KAS" vbProcedure="false">[91]kkp!#ref!</definedName>
    <definedName function="false" hidden="false" localSheetId="7" name="KECIL" vbProcedure="false">#REF!</definedName>
    <definedName function="false" hidden="false" localSheetId="7" name="kend" vbProcedure="false">#REF!</definedName>
    <definedName function="false" hidden="false" localSheetId="7" name="ki" vbProcedure="false">{#N/A,#N/A,FALSE,"DATA"}</definedName>
    <definedName function="false" hidden="false" localSheetId="7" name="kiuy" vbProcedure="false">{#N/A,#N/A,FALSE,"DATA"}</definedName>
    <definedName function="false" hidden="false" localSheetId="7" name="KJ" vbProcedure="false">{#N/A,#N/A,FALSE,"DATA"}</definedName>
    <definedName function="false" hidden="false" localSheetId="7" name="KL" vbProcedure="false">{#N/A,#N/A,FALSE,"DATA"}</definedName>
    <definedName function="false" hidden="false" localSheetId="7" name="kldd1p" vbProcedure="false">'[14]#ref'!#ref!</definedName>
    <definedName function="false" hidden="false" localSheetId="7" name="kldd3p" vbProcedure="false">'[14]lam-moi'!#ref!</definedName>
    <definedName function="false" hidden="false" localSheetId="7" name="kmong" vbProcedure="false">[14]giathanh1!#ref!</definedName>
    <definedName function="false" hidden="false" localSheetId="7" name="KO" vbProcedure="false">#REF!</definedName>
    <definedName function="false" hidden="false" localSheetId="7" name="Kode" vbProcedure="false">#REF!</definedName>
    <definedName function="false" hidden="false" localSheetId="7" name="KOMISI" vbProcedure="false">#REF!</definedName>
    <definedName function="false" hidden="false" localSheetId="7" name="kp1ph" vbProcedure="false">#REF!</definedName>
    <definedName function="false" hidden="false" localSheetId="7" name="kredit" vbProcedure="false">[17]COGS!$U$8:$AA$23</definedName>
    <definedName function="false" hidden="false" localSheetId="7" name="L" vbProcedure="false">#REF!</definedName>
    <definedName function="false" hidden="false" localSheetId="7" name="lain" vbProcedure="false">#REF!</definedName>
    <definedName function="false" hidden="false" localSheetId="7" name="lampkas" vbProcedure="false">[22]wwb!#ref!</definedName>
    <definedName function="false" hidden="false" localSheetId="7" name="LEMBUR" vbProcedure="false">#REF!</definedName>
    <definedName function="false" hidden="false" localSheetId="7" name="LL" vbProcedure="false">#REF!</definedName>
    <definedName function="false" hidden="false" localSheetId="7" name="Lmk" vbProcedure="false">#REF!</definedName>
    <definedName function="false" hidden="false" localSheetId="7" name="ln.g1" vbProcedure="false">#REF!</definedName>
    <definedName function="false" hidden="false" localSheetId="7" name="ln.g10" vbProcedure="false">#REF!</definedName>
    <definedName function="false" hidden="false" localSheetId="7" name="ln.g2" vbProcedure="false">#REF!</definedName>
    <definedName function="false" hidden="false" localSheetId="7" name="ln.g3" vbProcedure="false">#REF!</definedName>
    <definedName function="false" hidden="false" localSheetId="7" name="ln.g4" vbProcedure="false">#REF!</definedName>
    <definedName function="false" hidden="false" localSheetId="7" name="ln.g5" vbProcedure="false">#REF!</definedName>
    <definedName function="false" hidden="false" localSheetId="7" name="ln.g6" vbProcedure="false">#REF!</definedName>
    <definedName function="false" hidden="false" localSheetId="7" name="ln.g7" vbProcedure="false">#REF!</definedName>
    <definedName function="false" hidden="false" localSheetId="7" name="ln.g8" vbProcedure="false">#REF!</definedName>
    <definedName function="false" hidden="false" localSheetId="7" name="ln.g9" vbProcedure="false">#REF!</definedName>
    <definedName function="false" hidden="false" localSheetId="7" name="ln.s1" vbProcedure="false">#REF!</definedName>
    <definedName function="false" hidden="false" localSheetId="7" name="ln.s2" vbProcedure="false">#REF!</definedName>
    <definedName function="false" hidden="false" localSheetId="7" name="ln.s3" vbProcedure="false">#REF!</definedName>
    <definedName function="false" hidden="false" localSheetId="7" name="ln.s4" vbProcedure="false">#REF!</definedName>
    <definedName function="false" hidden="false" localSheetId="7" name="ln.s5" vbProcedure="false">#REF!</definedName>
    <definedName function="false" hidden="false" localSheetId="7" name="ln.s6" vbProcedure="false">#REF!</definedName>
    <definedName function="false" hidden="false" localSheetId="7" name="ln.s7" vbProcedure="false">#REF!</definedName>
    <definedName function="false" hidden="false" localSheetId="7" name="lo" vbProcedure="false">{#N/A,#N/A,FALSE,"DATA"}</definedName>
    <definedName function="false" hidden="false" localSheetId="7" name="lop" vbProcedure="false">{#N/A,#N/A,FALSE,"DATA"}</definedName>
    <definedName function="false" hidden="false" localSheetId="7" name="m" vbProcedure="false">'[3]lkh sps'!#ref!</definedName>
    <definedName function="false" hidden="false" localSheetId="7" name="m102bnnc" vbProcedure="false">'[14]lam-moi'!#ref!</definedName>
    <definedName function="false" hidden="false" localSheetId="7" name="m102bnvl" vbProcedure="false">'[14]lam-moi'!#ref!</definedName>
    <definedName function="false" hidden="false" localSheetId="7" name="m10aamtc" vbProcedure="false">'[14]t-h ha the'!#ref!</definedName>
    <definedName function="false" hidden="false" localSheetId="7" name="m10aanc" vbProcedure="false">'[14]lam-moi'!#ref!</definedName>
    <definedName function="false" hidden="false" localSheetId="7" name="m10aavl" vbProcedure="false">'[14]lam-moi'!#ref!</definedName>
    <definedName function="false" hidden="false" localSheetId="7" name="m10anc" vbProcedure="false">'[14]lam-moi'!#ref!</definedName>
    <definedName function="false" hidden="false" localSheetId="7" name="m10avl" vbProcedure="false">'[14]lam-moi'!#ref!</definedName>
    <definedName function="false" hidden="false" localSheetId="7" name="m10banc" vbProcedure="false">'[14]lam-moi'!#ref!</definedName>
    <definedName function="false" hidden="false" localSheetId="7" name="m10bavl" vbProcedure="false">'[14]lam-moi'!#ref!</definedName>
    <definedName function="false" hidden="false" localSheetId="7" name="m122bnnc" vbProcedure="false">'[14]lam-moi'!#ref!</definedName>
    <definedName function="false" hidden="false" localSheetId="7" name="m122bnvl" vbProcedure="false">'[14]lam-moi'!#ref!</definedName>
    <definedName function="false" hidden="false" localSheetId="7" name="m12aanc" vbProcedure="false">'[14]lam-moi'!#ref!</definedName>
    <definedName function="false" hidden="false" localSheetId="7" name="m12aavl" vbProcedure="false">'[14]lam-moi'!#ref!</definedName>
    <definedName function="false" hidden="false" localSheetId="7" name="m12anc" vbProcedure="false">'[14]lam-moi'!#ref!</definedName>
    <definedName function="false" hidden="false" localSheetId="7" name="m12avl" vbProcedure="false">'[14]lam-moi'!#ref!</definedName>
    <definedName function="false" hidden="false" localSheetId="7" name="M12ba3p" vbProcedure="false">#REF!</definedName>
    <definedName function="false" hidden="false" localSheetId="7" name="m12banc" vbProcedure="false">'[14]lam-moi'!#ref!</definedName>
    <definedName function="false" hidden="false" localSheetId="7" name="m12bavl" vbProcedure="false">'[14]lam-moi'!#ref!</definedName>
    <definedName function="false" hidden="false" localSheetId="7" name="M12bb1p" vbProcedure="false">#REF!</definedName>
    <definedName function="false" hidden="false" localSheetId="7" name="m12bbnc" vbProcedure="false">'[14]lam-moi'!#ref!</definedName>
    <definedName function="false" hidden="false" localSheetId="7" name="m12bbvl" vbProcedure="false">'[14]lam-moi'!#ref!</definedName>
    <definedName function="false" hidden="false" localSheetId="7" name="M12bnnc" vbProcedure="false">'[14]#ref'!#ref!</definedName>
    <definedName function="false" hidden="false" localSheetId="7" name="M12bnvl" vbProcedure="false">'[14]#ref'!#ref!</definedName>
    <definedName function="false" hidden="false" localSheetId="7" name="M12cbnc" vbProcedure="false">#REF!</definedName>
    <definedName function="false" hidden="false" localSheetId="7" name="M12cbvl" vbProcedure="false">#REF!</definedName>
    <definedName function="false" hidden="false" localSheetId="7" name="m142bnnc" vbProcedure="false">'[14]lam-moi'!#ref!</definedName>
    <definedName function="false" hidden="false" localSheetId="7" name="m142bnvl" vbProcedure="false">'[14]lam-moi'!#ref!</definedName>
    <definedName function="false" hidden="false" localSheetId="7" name="M14bb1p" vbProcedure="false">#REF!</definedName>
    <definedName function="false" hidden="false" localSheetId="7" name="m14bbnc" vbProcedure="false">'[14]lam-moi'!#ref!</definedName>
    <definedName function="false" hidden="false" localSheetId="7" name="M14bbvc" vbProcedure="false">'[14]chitiet vl-nc-tt -1p'!#ref!</definedName>
    <definedName function="false" hidden="false" localSheetId="7" name="m14bbvl" vbProcedure="false">'[14]lam-moi'!#ref!</definedName>
    <definedName function="false" hidden="false" localSheetId="7" name="M8a" vbProcedure="false">'[14]thpdmoi  (2)'!#ref!</definedName>
    <definedName function="false" hidden="false" localSheetId="7" name="M8aa" vbProcedure="false">'[14]thpdmoi  (2)'!#ref!</definedName>
    <definedName function="false" hidden="false" localSheetId="7" name="m8aanc" vbProcedure="false">#REF!</definedName>
    <definedName function="false" hidden="false" localSheetId="7" name="m8aavl" vbProcedure="false">#REF!</definedName>
    <definedName function="false" hidden="false" localSheetId="7" name="m8amtc" vbProcedure="false">'[14]t-h ha the'!#ref!</definedName>
    <definedName function="false" hidden="false" localSheetId="7" name="m8anc" vbProcedure="false">'[14]lam-moi'!#ref!</definedName>
    <definedName function="false" hidden="false" localSheetId="7" name="m8avl" vbProcedure="false">'[14]lam-moi'!#ref!</definedName>
    <definedName function="false" hidden="false" localSheetId="7" name="Ma3pnc" vbProcedure="false">#REF!</definedName>
    <definedName function="false" hidden="false" localSheetId="7" name="Ma3pvl" vbProcedure="false">#REF!</definedName>
    <definedName function="false" hidden="false" localSheetId="7" name="Maa3pnc" vbProcedure="false">#REF!</definedName>
    <definedName function="false" hidden="false" localSheetId="7" name="Maa3pvl" vbProcedure="false">#REF!</definedName>
    <definedName function="false" hidden="false" localSheetId="7" name="Mba1p" vbProcedure="false">#REF!</definedName>
    <definedName function="false" hidden="false" localSheetId="7" name="Mba3p" vbProcedure="false">#REF!</definedName>
    <definedName function="false" hidden="false" localSheetId="7" name="Mbb3p" vbProcedure="false">#REF!</definedName>
    <definedName function="false" hidden="false" localSheetId="7" name="Mbn1p" vbProcedure="false">#REF!</definedName>
    <definedName function="false" hidden="false" localSheetId="7" name="mbnc" vbProcedure="false">'[14]lam-moi'!#ref!</definedName>
    <definedName function="false" hidden="false" localSheetId="7" name="mbuh" vbProcedure="false">{#N/A,#N/A,FALSE,"DATA"}</definedName>
    <definedName function="false" hidden="false" localSheetId="7" name="mbvl" vbProcedure="false">'[14]lam-moi'!#ref!</definedName>
    <definedName function="false" hidden="false" localSheetId="7" name="mito" vbProcedure="false">{#N/A,#N/A,FALSE,"India - 3f";#N/A,#N/A,FALSE,"India - 3";#N/A,#N/A,FALSE,"India - 4f";#N/A,#N/A,FALSE,"India - 4";#N/A,#N/A,FALSE,"Retail Spider"}</definedName>
    <definedName function="false" hidden="false" localSheetId="7" name="mmm" vbProcedure="false">[14]giathanh1!#ref!</definedName>
    <definedName function="false" hidden="false" localSheetId="7" name="mp1x25" vbProcedure="false">'[14]dongia (2)'!#ref!</definedName>
    <definedName function="false" hidden="false" localSheetId="7" name="MTC1P" vbProcedure="false">'[14]tong hop vl-nc tt'!#ref!</definedName>
    <definedName function="false" hidden="false" localSheetId="7" name="MTC3P" vbProcedure="false">'[14]tong hop vl-nc tt'!#ref!</definedName>
    <definedName function="false" hidden="false" localSheetId="7" name="MTCMB" vbProcedure="false">'[14]#ref'!#ref!</definedName>
    <definedName function="false" hidden="false" localSheetId="7" name="MTMAC12" vbProcedure="false">#REF!</definedName>
    <definedName function="false" hidden="false" localSheetId="7" name="mtr" vbProcedure="false">'[14]th xl'!#ref!</definedName>
    <definedName function="false" hidden="false" localSheetId="7" name="mtram" vbProcedure="false">#REF!</definedName>
    <definedName function="false" hidden="false" localSheetId="7" name="n" vbProcedure="false">'[3]lkh sps'!#ref!</definedName>
    <definedName function="false" hidden="false" localSheetId="7" name="n1pig" vbProcedure="false">#REF!</definedName>
    <definedName function="false" hidden="false" localSheetId="7" name="n1pignc" vbProcedure="false">'[14]lam-moi'!#ref!</definedName>
    <definedName function="false" hidden="false" localSheetId="7" name="n1pigvl" vbProcedure="false">'[14]lam-moi'!#ref!</definedName>
    <definedName function="false" hidden="false" localSheetId="7" name="n1pind" vbProcedure="false">#REF!</definedName>
    <definedName function="false" hidden="false" localSheetId="7" name="n1pindnc" vbProcedure="false">'[14]lam-moi'!#ref!</definedName>
    <definedName function="false" hidden="false" localSheetId="7" name="n1pindvl" vbProcedure="false">'[14]lam-moi'!#ref!</definedName>
    <definedName function="false" hidden="false" localSheetId="7" name="n1ping" vbProcedure="false">#REF!</definedName>
    <definedName function="false" hidden="false" localSheetId="7" name="n1pingnc" vbProcedure="false">'[14]lam-moi'!#ref!</definedName>
    <definedName function="false" hidden="false" localSheetId="7" name="n1pingvl" vbProcedure="false">'[14]lam-moi'!#ref!</definedName>
    <definedName function="false" hidden="false" localSheetId="7" name="n1pint" vbProcedure="false">#REF!</definedName>
    <definedName function="false" hidden="false" localSheetId="7" name="n1pintnc" vbProcedure="false">'[14]lam-moi'!#ref!</definedName>
    <definedName function="false" hidden="false" localSheetId="7" name="n1pintvl" vbProcedure="false">'[14]lam-moi'!#ref!</definedName>
    <definedName function="false" hidden="false" localSheetId="7" name="n24nc" vbProcedure="false">'[14]lam-moi'!#ref!</definedName>
    <definedName function="false" hidden="false" localSheetId="7" name="n24vl" vbProcedure="false">'[14]lam-moi'!#ref!</definedName>
    <definedName function="false" hidden="false" localSheetId="7" name="n2mignc" vbProcedure="false">'[14]lam-moi'!#ref!</definedName>
    <definedName function="false" hidden="false" localSheetId="7" name="n2migvl" vbProcedure="false">'[14]lam-moi'!#ref!</definedName>
    <definedName function="false" hidden="false" localSheetId="7" name="n2min1nc" vbProcedure="false">'[14]lam-moi'!#ref!</definedName>
    <definedName function="false" hidden="false" localSheetId="7" name="n2min1vl" vbProcedure="false">'[14]lam-moi'!#ref!</definedName>
    <definedName function="false" hidden="false" localSheetId="7" name="nc1nc" vbProcedure="false">'[14]lam-moi'!#ref!</definedName>
    <definedName function="false" hidden="false" localSheetId="7" name="nc1p" vbProcedure="false">#REF!</definedName>
    <definedName function="false" hidden="false" localSheetId="7" name="nc1vl" vbProcedure="false">'[14]lam-moi'!#ref!</definedName>
    <definedName function="false" hidden="false" localSheetId="7" name="nc24nc" vbProcedure="false">'[14]lam-moi'!#ref!</definedName>
    <definedName function="false" hidden="false" localSheetId="7" name="nc24vl" vbProcedure="false">'[14]lam-moi'!#ref!</definedName>
    <definedName function="false" hidden="false" localSheetId="7" name="nc3p" vbProcedure="false">#REF!</definedName>
    <definedName function="false" hidden="false" localSheetId="7" name="NCBD100" vbProcedure="false">#REF!</definedName>
    <definedName function="false" hidden="false" localSheetId="7" name="NCBD200" vbProcedure="false">#REF!</definedName>
    <definedName function="false" hidden="false" localSheetId="7" name="NCBD250" vbProcedure="false">#REF!</definedName>
    <definedName function="false" hidden="false" localSheetId="7" name="ncdd" vbProcedure="false">'[14]th xl'!#ref!</definedName>
    <definedName function="false" hidden="false" localSheetId="7" name="NCDD2" vbProcedure="false">'[14]th xl'!#ref!</definedName>
    <definedName function="false" hidden="false" localSheetId="7" name="nctr" vbProcedure="false">'[14]th xl'!#ref!</definedName>
    <definedName function="false" hidden="false" localSheetId="7" name="nctram" vbProcedure="false">#REF!</definedName>
    <definedName function="false" hidden="false" localSheetId="7" name="NCVC100" vbProcedure="false">#REF!</definedName>
    <definedName function="false" hidden="false" localSheetId="7" name="NCVC200" vbProcedure="false">#REF!</definedName>
    <definedName function="false" hidden="false" localSheetId="7" name="NCVC250" vbProcedure="false">#REF!</definedName>
    <definedName function="false" hidden="false" localSheetId="7" name="NCVC3P" vbProcedure="false">#REF!</definedName>
    <definedName function="false" hidden="false" localSheetId="7" name="nhn" vbProcedure="false">#REF!</definedName>
    <definedName function="false" hidden="false" localSheetId="7" name="nhnnc" vbProcedure="false">'[14]lam-moi'!#ref!</definedName>
    <definedName function="false" hidden="false" localSheetId="7" name="nhnvl" vbProcedure="false">'[14]lam-moi'!#ref!</definedName>
    <definedName function="false" hidden="false" localSheetId="7" name="nig" vbProcedure="false">#REF!</definedName>
    <definedName function="false" hidden="false" localSheetId="7" name="nig1p" vbProcedure="false">#REF!</definedName>
    <definedName function="false" hidden="false" localSheetId="7" name="nig3p" vbProcedure="false">#REF!</definedName>
    <definedName function="false" hidden="false" localSheetId="7" name="nightnc" vbProcedure="false">[14]gtrinh!#ref!</definedName>
    <definedName function="false" hidden="false" localSheetId="7" name="nightvl" vbProcedure="false">[14]gtrinh!#ref!</definedName>
    <definedName function="false" hidden="false" localSheetId="7" name="nignc1p" vbProcedure="false">#REF!</definedName>
    <definedName function="false" hidden="false" localSheetId="7" name="nigvl1p" vbProcedure="false">#REF!</definedName>
    <definedName function="false" hidden="false" localSheetId="7" name="nin" vbProcedure="false">#REF!</definedName>
    <definedName function="false" hidden="false" localSheetId="7" name="nin14nc3p" vbProcedure="false">#REF!</definedName>
    <definedName function="false" hidden="false" localSheetId="7" name="nin14vl3p" vbProcedure="false">#REF!</definedName>
    <definedName function="false" hidden="false" localSheetId="7" name="nin1903p" vbProcedure="false">#REF!</definedName>
    <definedName function="false" hidden="false" localSheetId="7" name="nin190nc" vbProcedure="false">'[14]lam-moi'!#ref!</definedName>
    <definedName function="false" hidden="false" localSheetId="7" name="nin190nc3p" vbProcedure="false">#REF!</definedName>
    <definedName function="false" hidden="false" localSheetId="7" name="nin190vl" vbProcedure="false">'[14]lam-moi'!#ref!</definedName>
    <definedName function="false" hidden="false" localSheetId="7" name="nin190vl3p" vbProcedure="false">#REF!</definedName>
    <definedName function="false" hidden="false" localSheetId="7" name="nin1pnc" vbProcedure="false">'[14]lam-moi'!#ref!</definedName>
    <definedName function="false" hidden="false" localSheetId="7" name="nin1pvl" vbProcedure="false">'[14]lam-moi'!#ref!</definedName>
    <definedName function="false" hidden="false" localSheetId="7" name="nin2903p" vbProcedure="false">#REF!</definedName>
    <definedName function="false" hidden="false" localSheetId="7" name="nin290nc3p" vbProcedure="false">#REF!</definedName>
    <definedName function="false" hidden="false" localSheetId="7" name="nin290vl3p" vbProcedure="false">#REF!</definedName>
    <definedName function="false" hidden="false" localSheetId="7" name="nin3p" vbProcedure="false">#REF!</definedName>
    <definedName function="false" hidden="false" localSheetId="7" name="nind" vbProcedure="false">#REF!</definedName>
    <definedName function="false" hidden="false" localSheetId="7" name="nind1p" vbProcedure="false">#REF!</definedName>
    <definedName function="false" hidden="false" localSheetId="7" name="nind3p" vbProcedure="false">#REF!</definedName>
    <definedName function="false" hidden="false" localSheetId="7" name="nindnc" vbProcedure="false">'[14]lam-moi'!#ref!</definedName>
    <definedName function="false" hidden="false" localSheetId="7" name="nindnc1p" vbProcedure="false">#REF!</definedName>
    <definedName function="false" hidden="false" localSheetId="7" name="nindnc3p" vbProcedure="false">#REF!</definedName>
    <definedName function="false" hidden="false" localSheetId="7" name="nindvl" vbProcedure="false">'[14]lam-moi'!#ref!</definedName>
    <definedName function="false" hidden="false" localSheetId="7" name="nindvl1p" vbProcedure="false">#REF!</definedName>
    <definedName function="false" hidden="false" localSheetId="7" name="nindvl3p" vbProcedure="false">#REF!</definedName>
    <definedName function="false" hidden="false" localSheetId="7" name="ning1p" vbProcedure="false">#REF!</definedName>
    <definedName function="false" hidden="false" localSheetId="7" name="ningnc1p" vbProcedure="false">#REF!</definedName>
    <definedName function="false" hidden="false" localSheetId="7" name="ningvl1p" vbProcedure="false">#REF!</definedName>
    <definedName function="false" hidden="false" localSheetId="7" name="ninnc" vbProcedure="false">'[14]lam-moi'!#ref!</definedName>
    <definedName function="false" hidden="false" localSheetId="7" name="ninnc3p" vbProcedure="false">#REF!</definedName>
    <definedName function="false" hidden="false" localSheetId="7" name="nint1p" vbProcedure="false">#REF!</definedName>
    <definedName function="false" hidden="false" localSheetId="7" name="nintnc1p" vbProcedure="false">#REF!</definedName>
    <definedName function="false" hidden="false" localSheetId="7" name="nintvl1p" vbProcedure="false">#REF!</definedName>
    <definedName function="false" hidden="false" localSheetId="7" name="ninvl" vbProcedure="false">'[14]lam-moi'!#ref!</definedName>
    <definedName function="false" hidden="false" localSheetId="7" name="ninvl3p" vbProcedure="false">#REF!</definedName>
    <definedName function="false" hidden="false" localSheetId="7" name="NITA" vbProcedure="false">#REF!</definedName>
    <definedName function="false" hidden="false" localSheetId="7" name="nl" vbProcedure="false">#REF!</definedName>
    <definedName function="false" hidden="false" localSheetId="7" name="NL12nc" vbProcedure="false">'[14]#ref'!#ref!</definedName>
    <definedName function="false" hidden="false" localSheetId="7" name="NL12vl" vbProcedure="false">'[14]#ref'!#ref!</definedName>
    <definedName function="false" hidden="false" localSheetId="7" name="nl1p" vbProcedure="false">#REF!</definedName>
    <definedName function="false" hidden="false" localSheetId="7" name="nl3p" vbProcedure="false">#REF!</definedName>
    <definedName function="false" hidden="false" localSheetId="7" name="nlht" vbProcedure="false">'[14]thpdmoi  (2)'!#ref!</definedName>
    <definedName function="false" hidden="false" localSheetId="7" name="nlmtc" vbProcedure="false">'[14]t-h ha the'!#ref!</definedName>
    <definedName function="false" hidden="false" localSheetId="7" name="nlnc" vbProcedure="false">'[14]lam-moi'!#ref!</definedName>
    <definedName function="false" hidden="false" localSheetId="7" name="nlnc3p" vbProcedure="false">#REF!</definedName>
    <definedName function="false" hidden="false" localSheetId="7" name="nlnc3pha" vbProcedure="false">#REF!</definedName>
    <definedName function="false" hidden="false" localSheetId="7" name="NLTK1p" vbProcedure="false">#REF!</definedName>
    <definedName function="false" hidden="false" localSheetId="7" name="nlvl" vbProcedure="false">'[14]lam-moi'!#ref!</definedName>
    <definedName function="false" hidden="false" localSheetId="7" name="nlvl3p" vbProcedure="false">#REF!</definedName>
    <definedName function="false" hidden="false" localSheetId="7" name="nn" vbProcedure="false">#REF!</definedName>
    <definedName function="false" hidden="false" localSheetId="7" name="nn1p" vbProcedure="false">#REF!</definedName>
    <definedName function="false" hidden="false" localSheetId="7" name="nn3p" vbProcedure="false">#REF!</definedName>
    <definedName function="false" hidden="false" localSheetId="7" name="nnnc" vbProcedure="false">'[14]lam-moi'!#ref!</definedName>
    <definedName function="false" hidden="false" localSheetId="7" name="nnnc3p" vbProcedure="false">#REF!</definedName>
    <definedName function="false" hidden="false" localSheetId="7" name="nnvl" vbProcedure="false">'[14]lam-moi'!#ref!</definedName>
    <definedName function="false" hidden="false" localSheetId="7" name="nnvl3p" vbProcedure="false">#REF!</definedName>
    <definedName function="false" hidden="false" localSheetId="7" name="NRC" vbProcedure="false">'[36]NERACA LAJUR'!$A$1:$S$65536</definedName>
    <definedName function="false" hidden="false" localSheetId="7" name="nrekjud" vbProcedure="false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function="false" hidden="false" localSheetId="7" name="nuhdgtfsr" vbProcedure="false">{#N/A,#N/A,FALSE,"12MFC"}</definedName>
    <definedName function="false" hidden="false" localSheetId="7" name="numbers" vbProcedure="false">{"";"One";"Two";"Three";"Four";"Five";"Six";"Seven";"Eight";"Nine";"Ten";"Eleven";"Twelve";"Thirteen";"Fourteen";"Fifteen";"Sixteen";"Seventeen";"Eighteen";"Nineteen"}</definedName>
    <definedName function="false" hidden="false" localSheetId="7" name="nx" vbProcedure="false">'[14]thpdmoi  (2)'!#ref!</definedName>
    <definedName function="false" hidden="false" localSheetId="7" name="nxmtc" vbProcedure="false">'[14]t-h ha the'!#ref!</definedName>
    <definedName function="false" hidden="false" localSheetId="7" name="N_" vbProcedure="false">#REF!</definedName>
    <definedName function="false" hidden="false" localSheetId="7" name="O" vbProcedure="false">#REF!</definedName>
    <definedName function="false" hidden="false" localSheetId="7" name="OK" vbProcedure="false">{"'TT'!$A$1:$AH$53"}</definedName>
    <definedName function="false" hidden="false" localSheetId="7" name="ol" vbProcedure="false">{#N/A,#N/A,FALSE,"DATA"}</definedName>
    <definedName function="false" hidden="false" localSheetId="7" name="OMSET_PERFAKT_PERBRG_NONBAT" vbProcedure="false">#REF!</definedName>
    <definedName function="false" hidden="false" localSheetId="7" name="OMSET_PERFAKT_PERSR_NONBAT" vbProcedure="false">#REF!</definedName>
    <definedName function="false" hidden="false" localSheetId="7" name="OMSET_PERFAKT_SR_NONBAT" vbProcedure="false">#REF!</definedName>
    <definedName function="false" hidden="false" localSheetId="7" name="op" vbProcedure="false">{#N/A,#N/A,FALSE,"DATA"}</definedName>
    <definedName function="false" hidden="false" localSheetId="7" name="osc" vbProcedure="false">'[14]thpdmoi  (2)'!#ref!</definedName>
    <definedName function="false" hidden="false" localSheetId="7" name="p" vbProcedure="false">'[101]LAP MUTASI PRODUK'!$A$1:$M$65536</definedName>
    <definedName function="false" hidden="false" localSheetId="7" name="PAJE" vbProcedure="false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function="false" hidden="false" localSheetId="7" name="PBB" vbProcedure="false">#REF!</definedName>
    <definedName function="false" hidden="false" localSheetId="7" name="PDAM" vbProcedure="false">#REF!</definedName>
    <definedName function="false" hidden="false" localSheetId="7" name="PENJ4" vbProcedure="false">#REF!</definedName>
    <definedName function="false" hidden="false" localSheetId="7" name="PERS" vbProcedure="false">[46]kkp!#ref!</definedName>
    <definedName function="false" hidden="false" localSheetId="7" name="persediaan" vbProcedure="false">#REF!</definedName>
    <definedName function="false" hidden="false" localSheetId="7" name="pihak3" vbProcedure="false">#REF!</definedName>
    <definedName function="false" hidden="false" localSheetId="7" name="pn.1" vbProcedure="false">#REF!</definedName>
    <definedName function="false" hidden="false" localSheetId="7" name="pn.12" vbProcedure="false">#REF!</definedName>
    <definedName function="false" hidden="false" localSheetId="7" name="pn.13" vbProcedure="false">#REF!</definedName>
    <definedName function="false" hidden="false" localSheetId="7" name="pn.14" vbProcedure="false">#REF!</definedName>
    <definedName function="false" hidden="false" localSheetId="7" name="pn.15" vbProcedure="false">#REF!</definedName>
    <definedName function="false" hidden="false" localSheetId="7" name="pn.2" vbProcedure="false">#REF!</definedName>
    <definedName function="false" hidden="false" localSheetId="7" name="pn.3" vbProcedure="false">#REF!</definedName>
    <definedName function="false" hidden="false" localSheetId="7" name="pn.4" vbProcedure="false">#REF!</definedName>
    <definedName function="false" hidden="false" localSheetId="7" name="pn.5" vbProcedure="false">#REF!</definedName>
    <definedName function="false" hidden="false" localSheetId="7" name="pner.15" vbProcedure="false">#REF!</definedName>
    <definedName function="false" hidden="false" localSheetId="7" name="po" vbProcedure="false">{#N/A,#N/A,FALSE,"DATA"}</definedName>
    <definedName function="false" hidden="false" localSheetId="7" name="prd" vbProcedure="false">#REF!</definedName>
    <definedName function="false" hidden="false" localSheetId="7" name="PRINT_AREA_MI" vbProcedure="false">[24]wwb!#ref!</definedName>
    <definedName function="false" hidden="false" localSheetId="7" name="PRINT_TITLES_MI" vbProcedure="false">#REF!</definedName>
    <definedName function="false" hidden="false" localSheetId="7" name="PRODUK" vbProcedure="false">'[36]LAP MUTASI PRODUK'!$A$1:$M$65536</definedName>
    <definedName function="false" hidden="false" localSheetId="7" name="Q" vbProcedure="false">[14]giathanh1!#ref!</definedName>
    <definedName function="false" hidden="false" localSheetId="7" name="qqq" vbProcedure="false">[110]wwb!#ref!</definedName>
    <definedName function="false" hidden="false" localSheetId="7" name="qqqqqqqqqqqqq" vbProcedure="false">{#N/A,#N/A,FALSE,"DATA"}</definedName>
    <definedName function="false" hidden="false" localSheetId="7" name="Query9" vbProcedure="false">#REF!</definedName>
    <definedName function="false" hidden="false" localSheetId="7" name="ra11p" vbProcedure="false">#REF!</definedName>
    <definedName function="false" hidden="false" localSheetId="7" name="ra13p" vbProcedure="false">#REF!</definedName>
    <definedName function="false" hidden="false" localSheetId="7" name="rack1" vbProcedure="false">'[14]thpdmoi  (2)'!#ref!</definedName>
    <definedName function="false" hidden="false" localSheetId="7" name="rack2" vbProcedure="false">'[14]thpdmoi  (2)'!#ref!</definedName>
    <definedName function="false" hidden="false" localSheetId="7" name="rack3" vbProcedure="false">'[14]thpdmoi  (2)'!#ref!</definedName>
    <definedName function="false" hidden="false" localSheetId="7" name="rack4" vbProcedure="false">'[14]thpdmoi  (2)'!#ref!</definedName>
    <definedName function="false" hidden="false" localSheetId="7" name="RASIO" vbProcedure="false">{"'TT'!$A$1:$AH$53"}</definedName>
    <definedName function="false" hidden="false" localSheetId="7" name="re" vbProcedure="false">{#N/A,#N/A,FALSE,"DATA"}</definedName>
    <definedName function="false" hidden="false" localSheetId="7" name="REKAP" vbProcedure="false">#REF!</definedName>
    <definedName function="false" hidden="false" localSheetId="7" name="rekapgl" vbProcedure="false">'[36]REKAP GL'!$B$1:$H$65536</definedName>
    <definedName function="false" hidden="false" localSheetId="7" name="REKON" vbProcedure="false">'[12]rinci trf'!#ref!</definedName>
    <definedName function="false" hidden="false" localSheetId="7" name="rela" vbProcedure="false">{#N/A,#N/A,FALSE,"DATA"}</definedName>
    <definedName function="false" hidden="false" localSheetId="7" name="related" vbProcedure="false">{#N/A,#N/A,FALSE,"DATA"}</definedName>
    <definedName function="false" hidden="false" localSheetId="7" name="RKP" vbProcedure="false">#REF!</definedName>
    <definedName function="false" hidden="false" localSheetId="7" name="rl" vbProcedure="false">'1.2 Konsolidasi LR Depo'!$C:$AH</definedName>
    <definedName function="false" hidden="false" localSheetId="7" name="sd" vbProcedure="false">[31]COGS!$B$1:$AF$65536</definedName>
    <definedName function="false" hidden="false" localSheetId="7" name="sd3p" vbProcedure="false">'[14]lam-moi'!#ref!</definedName>
    <definedName function="false" hidden="false" localSheetId="7" name="SDMONG" vbProcedure="false">#REF!</definedName>
    <definedName function="false" hidden="false" localSheetId="7" name="sed" vbProcedure="false">#REF!</definedName>
    <definedName function="false" hidden="false" localSheetId="7" name="sgnc" vbProcedure="false">[14]gtrinh!#ref!</definedName>
    <definedName function="false" hidden="false" localSheetId="7" name="sgvl" vbProcedure="false">[14]gtrinh!#ref!</definedName>
    <definedName function="false" hidden="false" localSheetId="7" name="sht" vbProcedure="false">'[14]thpdmoi  (2)'!#ref!</definedName>
    <definedName function="false" hidden="false" localSheetId="7" name="sht3p" vbProcedure="false">'[14]lam-moi'!#ref!</definedName>
    <definedName function="false" hidden="false" localSheetId="7" name="SIP" vbProcedure="false">#REF!</definedName>
    <definedName function="false" hidden="false" localSheetId="7" name="SL_CRD" vbProcedure="false">#REF!</definedName>
    <definedName function="false" hidden="false" localSheetId="7" name="SL_CRS" vbProcedure="false">#REF!</definedName>
    <definedName function="false" hidden="false" localSheetId="7" name="SL_CS" vbProcedure="false">#REF!</definedName>
    <definedName function="false" hidden="false" localSheetId="7" name="SL_DD" vbProcedure="false">#REF!</definedName>
    <definedName function="false" hidden="false" localSheetId="7" name="soc3p" vbProcedure="false">#REF!</definedName>
    <definedName function="false" hidden="false" localSheetId="7" name="spk1p" vbProcedure="false">'[14]#ref'!#ref!</definedName>
    <definedName function="false" hidden="false" localSheetId="7" name="spk3p" vbProcedure="false">'[14]lam-moi'!#ref!</definedName>
    <definedName function="false" hidden="false" localSheetId="7" name="ssssssssss" vbProcedure="false">#REF!</definedName>
    <definedName function="false" hidden="false" localSheetId="7" name="st3p" vbProcedure="false">'[14]lam-moi'!#ref!</definedName>
    <definedName function="false" hidden="false" localSheetId="7" name="STATUS1" vbProcedure="false">#REF!</definedName>
    <definedName function="false" hidden="false" localSheetId="7" name="STATUS10" vbProcedure="false">#REF!</definedName>
    <definedName function="false" hidden="false" localSheetId="7" name="STATUS11" vbProcedure="false">#REF!</definedName>
    <definedName function="false" hidden="false" localSheetId="7" name="STATUS12" vbProcedure="false">#REF!</definedName>
    <definedName function="false" hidden="false" localSheetId="7" name="STATUS2" vbProcedure="false">#REF!</definedName>
    <definedName function="false" hidden="false" localSheetId="7" name="STATUS3" vbProcedure="false">#REF!</definedName>
    <definedName function="false" hidden="false" localSheetId="7" name="STATUS4" vbProcedure="false">#REF!</definedName>
    <definedName function="false" hidden="false" localSheetId="7" name="STATUS5" vbProcedure="false">#REF!</definedName>
    <definedName function="false" hidden="false" localSheetId="7" name="STATUS6" vbProcedure="false">#REF!</definedName>
    <definedName function="false" hidden="false" localSheetId="7" name="STATUS7" vbProcedure="false">#REF!</definedName>
    <definedName function="false" hidden="false" localSheetId="7" name="STATUS8" vbProcedure="false">#REF!</definedName>
    <definedName function="false" hidden="false" localSheetId="7" name="STATUS9" vbProcedure="false">#REF!</definedName>
    <definedName function="false" hidden="false" localSheetId="7" name="STATUSLALU" vbProcedure="false">#REF!</definedName>
    <definedName function="false" hidden="false" localSheetId="7" name="SUPL" vbProcedure="false">[46]kkp!#ref!</definedName>
    <definedName function="false" hidden="false" localSheetId="7" name="SWPRLT" vbProcedure="false">#REF!</definedName>
    <definedName function="false" hidden="false" localSheetId="7" name="t101p" vbProcedure="false">#REF!</definedName>
    <definedName function="false" hidden="false" localSheetId="7" name="t103p" vbProcedure="false">#REF!</definedName>
    <definedName function="false" hidden="false" localSheetId="7" name="t105mnc" vbProcedure="false">'[14]thao-go'!#ref!</definedName>
    <definedName function="false" hidden="false" localSheetId="7" name="t10m" vbProcedure="false">'[14]lam-moi'!#ref!</definedName>
    <definedName function="false" hidden="false" localSheetId="7" name="t10nc" vbProcedure="false">'[14]lam-moi'!#ref!</definedName>
    <definedName function="false" hidden="false" localSheetId="7" name="t10nc1p" vbProcedure="false">#REF!</definedName>
    <definedName function="false" hidden="false" localSheetId="7" name="t10ncm" vbProcedure="false">'[14]lam-moi'!#ref!</definedName>
    <definedName function="false" hidden="false" localSheetId="7" name="t10vl" vbProcedure="false">'[14]lam-moi'!#ref!</definedName>
    <definedName function="false" hidden="false" localSheetId="7" name="t10vl1p" vbProcedure="false">#REF!</definedName>
    <definedName function="false" hidden="false" localSheetId="7" name="t121p" vbProcedure="false">#REF!</definedName>
    <definedName function="false" hidden="false" localSheetId="7" name="t123p" vbProcedure="false">#REF!</definedName>
    <definedName function="false" hidden="false" localSheetId="7" name="t12m" vbProcedure="false">'[14]lam-moi'!#ref!</definedName>
    <definedName function="false" hidden="false" localSheetId="7" name="t12mnc" vbProcedure="false">'[14]thao-go'!#ref!</definedName>
    <definedName function="false" hidden="false" localSheetId="7" name="t12nc" vbProcedure="false">'[14]lam-moi'!#ref!</definedName>
    <definedName function="false" hidden="false" localSheetId="7" name="t12ncm" vbProcedure="false">'[14]lam-moi'!#ref!</definedName>
    <definedName function="false" hidden="false" localSheetId="7" name="t12vl" vbProcedure="false">'[14]lam-moi'!#ref!</definedName>
    <definedName function="false" hidden="false" localSheetId="7" name="t141p" vbProcedure="false">#REF!</definedName>
    <definedName function="false" hidden="false" localSheetId="7" name="t143p" vbProcedure="false">#REF!</definedName>
    <definedName function="false" hidden="false" localSheetId="7" name="t14m" vbProcedure="false">'[14]lam-moi'!#ref!</definedName>
    <definedName function="false" hidden="false" localSheetId="7" name="t14mnc" vbProcedure="false">'[14]thao-go'!#ref!</definedName>
    <definedName function="false" hidden="false" localSheetId="7" name="t14nc" vbProcedure="false">'[14]lam-moi'!#ref!</definedName>
    <definedName function="false" hidden="false" localSheetId="7" name="t14nc3p" vbProcedure="false">#REF!</definedName>
    <definedName function="false" hidden="false" localSheetId="7" name="t14ncm" vbProcedure="false">'[14]lam-moi'!#ref!</definedName>
    <definedName function="false" hidden="false" localSheetId="7" name="T14vc" vbProcedure="false">'[14]chitiet vl-nc-tt -1p'!#ref!</definedName>
    <definedName function="false" hidden="false" localSheetId="7" name="t14vl" vbProcedure="false">'[14]lam-moi'!#ref!</definedName>
    <definedName function="false" hidden="false" localSheetId="7" name="t14vl3p" vbProcedure="false">#REF!</definedName>
    <definedName function="false" hidden="false" localSheetId="7" name="T203P" vbProcedure="false">[14]vc!#ref!</definedName>
    <definedName function="false" hidden="false" localSheetId="7" name="t20m" vbProcedure="false">'[14]lam-moi'!#ref!</definedName>
    <definedName function="false" hidden="false" localSheetId="7" name="t20ncm" vbProcedure="false">'[14]lam-moi'!#ref!</definedName>
    <definedName function="false" hidden="false" localSheetId="7" name="t7m" vbProcedure="false">'[14]thpdmoi  (2)'!#ref!</definedName>
    <definedName function="false" hidden="false" localSheetId="7" name="t7nc" vbProcedure="false">'[14]lam-moi'!#ref!</definedName>
    <definedName function="false" hidden="false" localSheetId="7" name="t7vl" vbProcedure="false">'[14]lam-moi'!#ref!</definedName>
    <definedName function="false" hidden="false" localSheetId="7" name="t84mnc" vbProcedure="false">'[14]thao-go'!#ref!</definedName>
    <definedName function="false" hidden="false" localSheetId="7" name="t8m" vbProcedure="false">'[14]thpdmoi  (2)'!#ref!</definedName>
    <definedName function="false" hidden="false" localSheetId="7" name="t8nc" vbProcedure="false">'[14]lam-moi'!#ref!</definedName>
    <definedName function="false" hidden="false" localSheetId="7" name="t8vl" vbProcedure="false">'[14]lam-moi'!#ref!</definedName>
    <definedName function="false" hidden="false" localSheetId="7" name="tbdd1p" vbProcedure="false">'[14]lam-moi'!#ref!</definedName>
    <definedName function="false" hidden="false" localSheetId="7" name="tbdd3p" vbProcedure="false">'[14]lam-moi'!#ref!</definedName>
    <definedName function="false" hidden="false" localSheetId="7" name="tbddsdl" vbProcedure="false">'[14]lam-moi'!#ref!</definedName>
    <definedName function="false" hidden="false" localSheetId="7" name="TBI" vbProcedure="false">'[14]th xl'!#ref!</definedName>
    <definedName function="false" hidden="false" localSheetId="7" name="tbtr" vbProcedure="false">'[14]th xl'!#ref!</definedName>
    <definedName function="false" hidden="false" localSheetId="7" name="tbtram" vbProcedure="false">#REF!</definedName>
    <definedName function="false" hidden="false" localSheetId="7" name="TC" vbProcedure="false">#REF!</definedName>
    <definedName function="false" hidden="false" localSheetId="7" name="tcxxnc" vbProcedure="false">'[14]thao-go'!#ref!</definedName>
    <definedName function="false" hidden="false" localSheetId="7" name="TC_NHANH1" vbProcedure="false">#REF!</definedName>
    <definedName function="false" hidden="false" localSheetId="7" name="td" vbProcedure="false">'[14]thpdmoi  (2)'!#ref!</definedName>
    <definedName function="false" hidden="false" localSheetId="7" name="td10vl" vbProcedure="false">'[14]#ref'!#ref!</definedName>
    <definedName function="false" hidden="false" localSheetId="7" name="td12nc" vbProcedure="false">'[14]#ref'!#ref!</definedName>
    <definedName function="false" hidden="false" localSheetId="7" name="td1cnc" vbProcedure="false">'[14]lam-moi'!#ref!</definedName>
    <definedName function="false" hidden="false" localSheetId="7" name="td1cvl" vbProcedure="false">'[14]lam-moi'!#ref!</definedName>
    <definedName function="false" hidden="false" localSheetId="7" name="td1p" vbProcedure="false">#REF!</definedName>
    <definedName function="false" hidden="false" localSheetId="7" name="TD1pnc" vbProcedure="false">'[14]chitiet vl-nc-tt -1p'!#ref!</definedName>
    <definedName function="false" hidden="false" localSheetId="7" name="TD1pvl" vbProcedure="false">'[14]chitiet vl-nc-tt -1p'!#ref!</definedName>
    <definedName function="false" hidden="false" localSheetId="7" name="td3p" vbProcedure="false">#REF!</definedName>
    <definedName function="false" hidden="false" localSheetId="7" name="tdc84nc" vbProcedure="false">'[14]thao-go'!#ref!</definedName>
    <definedName function="false" hidden="false" localSheetId="7" name="tdcnc" vbProcedure="false">'[14]thao-go'!#ref!</definedName>
    <definedName function="false" hidden="false" localSheetId="7" name="tdgnc" vbProcedure="false">'[14]lam-moi'!#ref!</definedName>
    <definedName function="false" hidden="false" localSheetId="7" name="tdgvl" vbProcedure="false">'[14]lam-moi'!#ref!</definedName>
    <definedName function="false" hidden="false" localSheetId="7" name="tdhtnc" vbProcedure="false">'[14]lam-moi'!#ref!</definedName>
    <definedName function="false" hidden="false" localSheetId="7" name="tdhtvl" vbProcedure="false">'[14]lam-moi'!#ref!</definedName>
    <definedName function="false" hidden="false" localSheetId="7" name="tdnc" vbProcedure="false">[14]gtrinh!#ref!</definedName>
    <definedName function="false" hidden="false" localSheetId="7" name="tdnc1p" vbProcedure="false">#REF!</definedName>
    <definedName function="false" hidden="false" localSheetId="7" name="tdt1pnc" vbProcedure="false">[14]gtrinh!#ref!</definedName>
    <definedName function="false" hidden="false" localSheetId="7" name="tdt1pvl" vbProcedure="false">[14]gtrinh!#ref!</definedName>
    <definedName function="false" hidden="false" localSheetId="7" name="tdt2cnc" vbProcedure="false">'[14]lam-moi'!#ref!</definedName>
    <definedName function="false" hidden="false" localSheetId="7" name="tdt2cvl" vbProcedure="false">[14]chitiet!#ref!</definedName>
    <definedName function="false" hidden="false" localSheetId="7" name="tdtr2cnc" vbProcedure="false">#REF!</definedName>
    <definedName function="false" hidden="false" localSheetId="7" name="tdtr2cvl" vbProcedure="false">#REF!</definedName>
    <definedName function="false" hidden="false" localSheetId="7" name="tdtrnc" vbProcedure="false">[14]gtrinh!#ref!</definedName>
    <definedName function="false" hidden="false" localSheetId="7" name="tdtrvl" vbProcedure="false">[14]gtrinh!#ref!</definedName>
    <definedName function="false" hidden="false" localSheetId="7" name="tdvl" vbProcedure="false">[14]gtrinh!#ref!</definedName>
    <definedName function="false" hidden="false" localSheetId="7" name="tdvl1p" vbProcedure="false">#REF!</definedName>
    <definedName function="false" hidden="false" localSheetId="7" name="tens" vbProcedure="false">{"";"";"Twenty";"Thirty";"Forty";"Fifty";"Sixty";"Seventy";"Eighty";"Ninety"}</definedName>
    <definedName function="false" hidden="false" localSheetId="7" name="Test" vbProcedure="false">{#N/A,#N/A,FALSE,"DATA"}</definedName>
    <definedName function="false" hidden="false" localSheetId="7" name="th3x15" vbProcedure="false">[14]giathanh1!#ref!</definedName>
    <definedName function="false" hidden="false" localSheetId="7" name="ThanhXuan110" vbProcedure="false">'[121]kh-q1,q2,01'!#ref!</definedName>
    <definedName function="false" hidden="false" localSheetId="7" name="THGO1pnc" vbProcedure="false">#REF!</definedName>
    <definedName function="false" hidden="false" localSheetId="7" name="thht" vbProcedure="false">#REF!</definedName>
    <definedName function="false" hidden="false" localSheetId="7" name="THKP160" vbProcedure="false">'[14]dongia (2)'!#ref!</definedName>
    <definedName function="false" hidden="false" localSheetId="7" name="thkp3" vbProcedure="false">#REF!</definedName>
    <definedName function="false" hidden="false" localSheetId="7" name="thtr15" vbProcedure="false">[14]giathanh1!#ref!</definedName>
    <definedName function="false" hidden="false" localSheetId="7" name="thtt" vbProcedure="false">#REF!</definedName>
    <definedName function="false" hidden="false" localSheetId="7" name="TIPEL" vbProcedure="false">#REF!</definedName>
    <definedName function="false" hidden="false" localSheetId="7" name="TISJUNI" vbProcedure="false">[17]TIS!$B$6:$K$550</definedName>
    <definedName function="false" hidden="false" localSheetId="7" name="TLAC120" vbProcedure="false">#REF!</definedName>
    <definedName function="false" hidden="false" localSheetId="7" name="TLAC35" vbProcedure="false">#REF!</definedName>
    <definedName function="false" hidden="false" localSheetId="7" name="TLAC50" vbProcedure="false">#REF!</definedName>
    <definedName function="false" hidden="false" localSheetId="7" name="TLAC70" vbProcedure="false">#REF!</definedName>
    <definedName function="false" hidden="false" localSheetId="7" name="TLAC95" vbProcedure="false">#REF!</definedName>
    <definedName function="false" hidden="false" localSheetId="7" name="tlp" vbProcedure="false">#REF!</definedName>
    <definedName function="false" hidden="false" localSheetId="7" name="tn1pinnc" vbProcedure="false">'[14]thao-go'!#ref!</definedName>
    <definedName function="false" hidden="false" localSheetId="7" name="tn2mhnnc" vbProcedure="false">'[14]thao-go'!#ref!</definedName>
    <definedName function="false" hidden="false" localSheetId="7" name="TNCM" vbProcedure="false">'[14]chitiet vl-nc-tt-3p'!#ref!</definedName>
    <definedName function="false" hidden="false" localSheetId="7" name="tnhnnc" vbProcedure="false">'[14]thao-go'!#ref!</definedName>
    <definedName function="false" hidden="false" localSheetId="7" name="tnignc" vbProcedure="false">'[14]thao-go'!#ref!</definedName>
    <definedName function="false" hidden="false" localSheetId="7" name="tnin190nc" vbProcedure="false">'[14]thao-go'!#ref!</definedName>
    <definedName function="false" hidden="false" localSheetId="7" name="tnlnc" vbProcedure="false">'[14]thao-go'!#ref!</definedName>
    <definedName function="false" hidden="false" localSheetId="7" name="tnnnc" vbProcedure="false">'[14]thao-go'!#ref!</definedName>
    <definedName function="false" hidden="false" localSheetId="7" name="tol" vbProcedure="false">#REF!</definedName>
    <definedName function="false" hidden="false" localSheetId="7" name="TR15HT" vbProcedure="false">'[14]tongke-ht'!#ref!</definedName>
    <definedName function="false" hidden="false" localSheetId="7" name="TR16HT" vbProcedure="false">'[14]tongke-ht'!#ref!</definedName>
    <definedName function="false" hidden="false" localSheetId="7" name="TR19HT" vbProcedure="false">'[14]tongke-ht'!#ref!</definedName>
    <definedName function="false" hidden="false" localSheetId="7" name="tr1x15" vbProcedure="false">[14]giathanh1!#ref!</definedName>
    <definedName function="false" hidden="false" localSheetId="7" name="TR20HT" vbProcedure="false">'[14]tongke-ht'!#ref!</definedName>
    <definedName function="false" hidden="false" localSheetId="7" name="tr3x100" vbProcedure="false">'[14]dongia (2)'!#ref!</definedName>
    <definedName function="false" hidden="false" localSheetId="7" name="tram100" vbProcedure="false">'[14]dongia (2)'!#ref!</definedName>
    <definedName function="false" hidden="false" localSheetId="7" name="tram1x25" vbProcedure="false">'[14]dongia (2)'!#ref!</definedName>
    <definedName function="false" hidden="false" localSheetId="7" name="tru10mtc" vbProcedure="false">'[14]t-h ha the'!#ref!</definedName>
    <definedName function="false" hidden="false" localSheetId="7" name="tru8mtc" vbProcedure="false">'[14]t-h ha the'!#ref!</definedName>
    <definedName function="false" hidden="false" localSheetId="7" name="tt1pnc" vbProcedure="false">'[14]lam-moi'!#ref!</definedName>
    <definedName function="false" hidden="false" localSheetId="7" name="tt1pvl" vbProcedure="false">'[14]lam-moi'!#ref!</definedName>
    <definedName function="false" hidden="false" localSheetId="7" name="tt3pnc" vbProcedure="false">'[14]lam-moi'!#ref!</definedName>
    <definedName function="false" hidden="false" localSheetId="7" name="tt3pvl" vbProcedure="false">'[14]lam-moi'!#ref!</definedName>
    <definedName function="false" hidden="false" localSheetId="7" name="TTDD3P" vbProcedure="false">[14]tdtkp1!#ref!</definedName>
    <definedName function="false" hidden="false" localSheetId="7" name="TTDDCT3p" vbProcedure="false">[14]tdtkp1!#ref!</definedName>
    <definedName function="false" hidden="false" localSheetId="7" name="ttronmk" vbProcedure="false">#REF!</definedName>
    <definedName function="false" hidden="false" localSheetId="7" name="TT_1P" vbProcedure="false">#REF!</definedName>
    <definedName function="false" hidden="false" localSheetId="7" name="TT_3p" vbProcedure="false">#REF!</definedName>
    <definedName function="false" hidden="false" localSheetId="7" name="tunai" vbProcedure="false">[17]COGS!$V$8:$AC$23</definedName>
    <definedName function="false" hidden="false" localSheetId="7" name="tv75nc" vbProcedure="false">#REF!</definedName>
    <definedName function="false" hidden="false" localSheetId="7" name="tv75vl" vbProcedure="false">#REF!</definedName>
    <definedName function="false" hidden="false" localSheetId="7" name="tx1pignc" vbProcedure="false">'[14]thao-go'!#ref!</definedName>
    <definedName function="false" hidden="false" localSheetId="7" name="tx1pindnc" vbProcedure="false">'[14]thao-go'!#ref!</definedName>
    <definedName function="false" hidden="false" localSheetId="7" name="tx1pingnc" vbProcedure="false">'[14]thao-go'!#ref!</definedName>
    <definedName function="false" hidden="false" localSheetId="7" name="tx1pintnc" vbProcedure="false">'[14]thao-go'!#ref!</definedName>
    <definedName function="false" hidden="false" localSheetId="7" name="tx1pitnc" vbProcedure="false">'[14]thao-go'!#ref!</definedName>
    <definedName function="false" hidden="false" localSheetId="7" name="tx2mhnnc" vbProcedure="false">'[14]thao-go'!#ref!</definedName>
    <definedName function="false" hidden="false" localSheetId="7" name="tx2mitnc" vbProcedure="false">'[14]thao-go'!#ref!</definedName>
    <definedName function="false" hidden="false" localSheetId="7" name="txhnnc" vbProcedure="false">'[14]thao-go'!#ref!</definedName>
    <definedName function="false" hidden="false" localSheetId="7" name="txig1nc" vbProcedure="false">'[14]thao-go'!#ref!</definedName>
    <definedName function="false" hidden="false" localSheetId="7" name="txin190nc" vbProcedure="false">'[14]thao-go'!#ref!</definedName>
    <definedName function="false" hidden="false" localSheetId="7" name="txinnc" vbProcedure="false">'[14]thao-go'!#ref!</definedName>
    <definedName function="false" hidden="false" localSheetId="7" name="txit1nc" vbProcedure="false">'[14]thao-go'!#ref!</definedName>
    <definedName function="false" hidden="false" localSheetId="7" name="ty" vbProcedure="false">{#N/A,#N/A,FALSE,"DATA"}</definedName>
    <definedName function="false" hidden="false" localSheetId="7" name="TYPE" vbProcedure="false">#REF!</definedName>
    <definedName function="false" hidden="false" localSheetId="7" name="U" vbProcedure="false">{#N/A,#N/A,FALSE,"DATA"}</definedName>
    <definedName function="false" hidden="false" localSheetId="7" name="ui" vbProcedure="false">{#N/A,#N/A,FALSE,"DATA"}</definedName>
    <definedName function="false" hidden="false" localSheetId="7" name="UM" vbProcedure="false">#REF!</definedName>
    <definedName function="false" hidden="false" localSheetId="7" name="UPAH1" vbProcedure="false">#REF!</definedName>
    <definedName function="false" hidden="false" localSheetId="7" name="UPAH10" vbProcedure="false">#REF!</definedName>
    <definedName function="false" hidden="false" localSheetId="7" name="UPAH11" vbProcedure="false">#REF!</definedName>
    <definedName function="false" hidden="false" localSheetId="7" name="UPAH12" vbProcedure="false">#REF!</definedName>
    <definedName function="false" hidden="false" localSheetId="7" name="UPAH2" vbProcedure="false">#REF!</definedName>
    <definedName function="false" hidden="false" localSheetId="7" name="UPAH3" vbProcedure="false">#REF!</definedName>
    <definedName function="false" hidden="false" localSheetId="7" name="UPAH4" vbProcedure="false">#REF!</definedName>
    <definedName function="false" hidden="false" localSheetId="7" name="UPAH5" vbProcedure="false">#REF!</definedName>
    <definedName function="false" hidden="false" localSheetId="7" name="UPAH6" vbProcedure="false">#REF!</definedName>
    <definedName function="false" hidden="false" localSheetId="7" name="UPAH7" vbProcedure="false">#REF!</definedName>
    <definedName function="false" hidden="false" localSheetId="7" name="UPAH8" vbProcedure="false">#REF!</definedName>
    <definedName function="false" hidden="false" localSheetId="7" name="UPAH9" vbProcedure="false">#REF!</definedName>
    <definedName function="false" hidden="false" localSheetId="7" name="UPAHLALU" vbProcedure="false">#REF!</definedName>
    <definedName function="false" hidden="false" localSheetId="7" name="VCDD3p" vbProcedure="false">'[14]kpvc-bd '!#ref!</definedName>
    <definedName function="false" hidden="false" localSheetId="7" name="VCHT" vbProcedure="false">#REF!</definedName>
    <definedName function="false" hidden="false" localSheetId="7" name="VCTT" vbProcedure="false">#REF!</definedName>
    <definedName function="false" hidden="false" localSheetId="7" name="vd3p" vbProcedure="false">#REF!</definedName>
    <definedName function="false" hidden="false" localSheetId="7" name="vl1p" vbProcedure="false">#REF!</definedName>
    <definedName function="false" hidden="false" localSheetId="7" name="vl3p" vbProcedure="false">#REF!</definedName>
    <definedName function="false" hidden="false" localSheetId="7" name="vldd" vbProcedure="false">'[14]th xl'!#ref!</definedName>
    <definedName function="false" hidden="false" localSheetId="7" name="vldn400" vbProcedure="false">#REF!</definedName>
    <definedName function="false" hidden="false" localSheetId="7" name="vldn600" vbProcedure="false">#REF!</definedName>
    <definedName function="false" hidden="false" localSheetId="7" name="vltr" vbProcedure="false">'[14]th xl'!#ref!</definedName>
    <definedName function="false" hidden="false" localSheetId="7" name="vltram" vbProcedure="false">#REF!</definedName>
    <definedName function="false" hidden="false" localSheetId="7" name="vmvm" vbProcedure="false">#REF!</definedName>
    <definedName function="false" hidden="false" localSheetId="7" name="vr3p" vbProcedure="false">#REF!</definedName>
    <definedName function="false" hidden="false" localSheetId="7" name="vt1pbs" vbProcedure="false">'[14]lam-moi'!#ref!</definedName>
    <definedName function="false" hidden="false" localSheetId="7" name="vtbs" vbProcedure="false">'[14]lam-moi'!#ref!</definedName>
    <definedName function="false" hidden="false" localSheetId="7" name="vvvvvvvvvvv" vbProcedure="false">{#N/A,#N/A,FALSE,"DATA"}</definedName>
    <definedName function="false" hidden="false" localSheetId="7" name="W" vbProcedure="false">#REF!</definedName>
    <definedName function="false" hidden="false" localSheetId="7" name="we" vbProcedure="false">{#N/A,#N/A,FALSE,"DATA"}</definedName>
    <definedName function="false" hidden="false" localSheetId="7" name="WOI" vbProcedure="false">#REF!</definedName>
    <definedName function="false" hidden="false" localSheetId="7" name="wr" vbProcedure="false">{#N/A,#N/A,FALSE,"DATA"}</definedName>
    <definedName function="false" hidden="false" localSheetId="7" name="wrn.12._.Costs._.Act._.Fcast._.All." vbProcedure="false">{#N/A,#N/A,FALSE,"Act.Fcst Costs"}</definedName>
    <definedName function="false" hidden="false" localSheetId="7" name="wrn.Accounts._.schedules." vbProcedure="false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function="false" hidden="false" localSheetId="7" name="wrn.Aging._.and._.Trend._.Analysis." vbProcedure="false">{#N/A,#N/A,FALSE,"Aging Summary";#N/A,#N/A,FALSE,"Ratio Analysis";#N/A,#N/A,FALSE,"Test 120 Day Accts";#N/A,#N/A,FALSE,"Tickmarks"}</definedName>
    <definedName function="false" hidden="false" localSheetId="7" name="wrn.All._.schedules." vbProcedure="false">{#N/A,#N/A,FALSE,"Index";#N/A,#N/A,FALSE,"STI1";#N/A,#N/A,FALSE,"STI2";#N/A,#N/A,FALSE,"STI3";#N/A,#N/A,FALSE,"Entertainment";#N/A,#N/A,FALSE,"Legals";#N/A,#N/A,FALSE,"Borrowing exps";#N/A,#N/A,FALSE,"Repairs";#N/A,#N/A,FALSE,"Research";#N/A,#N/A,FALSE,"Foreign exchg";#N/A,#N/A,FALSE,"Forex notice";#N/A,#N/A,FALSE,"Prepayments";#N/A,#N/A,FALSE,"Provisions";#N/A,#N/A,FALSE,"Stock";#N/A,#N/A,FALSE,"Assets cost";#N/A,#N/A,FALSE,"Assets NBV";#N/A,#N/A,FALSE,"Assets timing";#N/A,#N/A,FALSE,"Tax depn";#N/A,#N/A,FALSE,"Prime cost";#N/A,#N/A,FALSE,"Finance leases";#N/A,#N/A,FALSE,"Capital gains";#N/A,#N/A,FALSE,"Capital losses";#N/A,#N/A,FALSE,"Extraordinary";#N/A,#N/A,FALSE,"Exempt income";#N/A,#N/A,FALSE,"Total losses";#N/A,#N/A,FALSE,"Group losses in";#N/A,#N/A,FALSE,"Loss transfer";#N/A,#N/A,FALSE,"Foreign income";#N/A,#N/A,FALSE,"FIFs";#N/A,#N/A,FALSE,"Foreign tax crs";#N/A,#N/A,FALSE,"Royalties";#N/A,#N/A,FALSE,"Franking Acct";#N/A,#N/A,FALSE,"Dividends recd";#N/A,#N/A,FALSE,"Dividends paid";#N/A,#N/A,FALSE,"Int Div letter"}</definedName>
    <definedName function="false" hidden="false" localSheetId="7" name="wrn.Budget._.Document." vbProcedure="false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function="false" hidden="false" localSheetId="7" name="wrn.chi._.tiÆt." vbProcedure="false">{#N/A,#N/A,FALSE,"Chi tiÆt"}</definedName>
    <definedName function="false" hidden="false" localSheetId="7" name="wrn.data." vbProcedure="false">{#N/A,#N/A,FALSE,"DATA"}</definedName>
    <definedName function="false" hidden="false" localSheetId="7" name="wrn.Debbie._.Hawkins." vbProcedure="false">{"Admin Costs",#N/A,FALSE,"Act.Fcst Costs"}</definedName>
    <definedName function="false" hidden="false" localSheetId="7" name="wrn.George._.Viska." vbProcedure="false">{#N/A,#N/A,FALSE,"Cost Report";#N/A,#N/A,FALSE,"Qtly Summ.";#N/A,#N/A,FALSE,"Mar  Qtr";#N/A,#N/A,FALSE,"Report Summary"}</definedName>
    <definedName function="false" hidden="false" localSheetId="7" name="wrn.india." vbProcedure="false">{#N/A,#N/A,FALSE,"India - 3f";#N/A,#N/A,FALSE,"India - 3";#N/A,#N/A,FALSE,"India - 4f";#N/A,#N/A,FALSE,"India - 4";#N/A,#N/A,FALSE,"Retail Spider"}</definedName>
    <definedName function="false" hidden="false" localSheetId="7" name="wrn.INPUT." vbProcedure="false">{#N/A,#N/A,FALSE,"12MFC"}</definedName>
    <definedName function="false" hidden="false" localSheetId="7" name="wrn.Landscape._.schs." vbProcedure="false">{#N/A,#N/A,FALSE,"Sch10A-C";#N/A,#N/A,FALSE,"Sch10D-F";#N/A,#N/A,FALSE,"Sch10G";#N/A,#N/A,FALSE,"Sch11A";#N/A,#N/A,FALSE,"Sch11B";#N/A,#N/A,FALSE,"FinLeases";#N/A,#N/A,FALSE,"OpLeases";#N/A,#N/A,FALSE,"IntercoyAssets";#N/A,#N/A,FALSE,"IntercoyLiab";#N/A,#N/A,FALSE,"Oseaswsheet";#N/A,#N/A,FALSE,"CGTWsheet"}</definedName>
    <definedName function="false" hidden="false" localSheetId="7" name="wrn.Melbourne." vbProcedure="false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function="false" hidden="false" localSheetId="7" name="wrn.Month._.Report." vbProcedure="false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function="false" hidden="false" localSheetId="7" name="wrn.Murray._.Simons." vbProcedure="false">{#N/A,#N/A,FALSE,"Cost Report";#N/A,#N/A,FALSE,"Table 2.1";#N/A,#N/A,FALSE,"Plant Statistics";"Plant Costs",#N/A,FALSE,"Cost Summary"}</definedName>
    <definedName function="false" hidden="false" localSheetId="7" name="wrn.Peter._.Johnston." vbProcedure="false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function="false" hidden="false" localSheetId="7" name="wrn.Rob._.Smith." vbProcedure="false">{#N/A,#N/A,FALSE,"Cost Report";"Geology",#N/A,FALSE,"Cost Summary";"Geolgy Recon",#N/A,FALSE,"UG Geology Rep."}</definedName>
    <definedName function="false" hidden="false" localSheetId="7" name="wrn.Simon._.Wulff." vbProcedure="false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function="false" hidden="false" localSheetId="7" name="wrn.tax._.schedules." vbProcedure="false">{#N/A,#N/A,FALSE,"Header";#N/A,#N/A,FALSE,"AssetsCost";#N/A,#N/A,FALSE,"AssetsNBV";#N/A,#N/A,FALSE,"AssetsTiming";#N/A,#N/A,FALSE,"TaxDepn";#N/A,#N/A,FALSE,"InvestAllow";#N/A,#N/A,FALSE,"PrimeCost";#N/A,#N/A,FALSE,"Provisions";#N/A,#N/A,FALSE,"DeferredInc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GTWsheet";#N/A,#N/A,FALSE,"CapGainLoss";#N/A,#N/A,FALSE,"TrfCapLoss";#N/A,#N/A,FALSE,"Stock";#N/A,#N/A,FALSE,"Legals";#N/A,#N/A,FALSE,"SubsDonations";#N/A,#N/A,FALSE,"BadDebts";#N/A,#N/A,FALSE,"Repairs";#N/A,#N/A,FALSE,"Repairs";#N/A,#N/A,FALSE,"Consulting";#N/A,#N/A,FALSE,"Borrowexps";#N/A,#N/A,FALSE,"Royalties";#N/A,#N/A,FALSE,"FinLeaseAdjs";#N/A,#N/A,FALSE,"ForeignExchg";#N/A,#N/A,FALSE,"ForexNotice";#N/A,#N/A,FALSE,"Research";#N/A,#N/A,FALSE,"Extraordinary";#N/A,#N/A,FALSE,"ForeignIncome";#N/A,#N/A,FALSE,"Foreigntaxcrs";#N/A,#N/A,FALSE,"Dividendspaid";#N/A,#N/A,FALSE,"FIFunds";#N/A,#N/A,FALSE,"FrankingAcct";#N/A,#N/A,FALSE,"IntDivletter"}</definedName>
    <definedName function="false" hidden="false" localSheetId="7" name="wtb" vbProcedure="false">#REF!</definedName>
    <definedName function="false" hidden="false" localSheetId="7" name="wwwwwwwwwwwwww" vbProcedure="false">#REF!</definedName>
    <definedName function="false" hidden="false" localSheetId="7" name="x" vbProcedure="false">#REF!</definedName>
    <definedName function="false" hidden="false" localSheetId="7" name="x17dnc" vbProcedure="false">[14]chitiet!#ref!</definedName>
    <definedName function="false" hidden="false" localSheetId="7" name="x17dvl" vbProcedure="false">[14]chitiet!#ref!</definedName>
    <definedName function="false" hidden="false" localSheetId="7" name="x17knc" vbProcedure="false">[14]chitiet!#ref!</definedName>
    <definedName function="false" hidden="false" localSheetId="7" name="x17kvl" vbProcedure="false">[14]chitiet!#ref!</definedName>
    <definedName function="false" hidden="false" localSheetId="7" name="X1pFCOnc" vbProcedure="false">'[14]chitiet vl-nc-tt -1p'!#ref!</definedName>
    <definedName function="false" hidden="false" localSheetId="7" name="X1pFCOvc" vbProcedure="false">'[14]chitiet vl-nc-tt -1p'!#ref!</definedName>
    <definedName function="false" hidden="false" localSheetId="7" name="X1pFCOvl" vbProcedure="false">'[14]chitiet vl-nc-tt -1p'!#ref!</definedName>
    <definedName function="false" hidden="false" localSheetId="7" name="x1pignc" vbProcedure="false">'[14]lam-moi'!#ref!</definedName>
    <definedName function="false" hidden="false" localSheetId="7" name="X1pIGvc" vbProcedure="false">'[14]chitiet vl-nc-tt -1p'!#ref!</definedName>
    <definedName function="false" hidden="false" localSheetId="7" name="x1pigvl" vbProcedure="false">'[14]lam-moi'!#ref!</definedName>
    <definedName function="false" hidden="false" localSheetId="7" name="x1pind" vbProcedure="false">#REF!</definedName>
    <definedName function="false" hidden="false" localSheetId="7" name="x1pindnc" vbProcedure="false">'[14]lam-moi'!#ref!</definedName>
    <definedName function="false" hidden="false" localSheetId="7" name="x1pindvl" vbProcedure="false">'[14]lam-moi'!#ref!</definedName>
    <definedName function="false" hidden="false" localSheetId="7" name="x1ping" vbProcedure="false">#REF!</definedName>
    <definedName function="false" hidden="false" localSheetId="7" name="x1pingnc" vbProcedure="false">'[14]lam-moi'!#ref!</definedName>
    <definedName function="false" hidden="false" localSheetId="7" name="x1pingvl" vbProcedure="false">'[14]lam-moi'!#ref!</definedName>
    <definedName function="false" hidden="false" localSheetId="7" name="x1pint" vbProcedure="false">#REF!</definedName>
    <definedName function="false" hidden="false" localSheetId="7" name="x1pintnc" vbProcedure="false">'[14]lam-moi'!#ref!</definedName>
    <definedName function="false" hidden="false" localSheetId="7" name="X1pINTvc" vbProcedure="false">'[14]chitiet vl-nc-tt -1p'!#ref!</definedName>
    <definedName function="false" hidden="false" localSheetId="7" name="x1pintvl" vbProcedure="false">'[14]lam-moi'!#ref!</definedName>
    <definedName function="false" hidden="false" localSheetId="7" name="x1pitnc" vbProcedure="false">'[14]lam-moi'!#ref!</definedName>
    <definedName function="false" hidden="false" localSheetId="7" name="X1pITvc" vbProcedure="false">'[14]chitiet vl-nc-tt -1p'!#ref!</definedName>
    <definedName function="false" hidden="false" localSheetId="7" name="x1pitvl" vbProcedure="false">'[14]lam-moi'!#ref!</definedName>
    <definedName function="false" hidden="false" localSheetId="7" name="x20knc" vbProcedure="false">[14]chitiet!#ref!</definedName>
    <definedName function="false" hidden="false" localSheetId="7" name="x20kvl" vbProcedure="false">[14]chitiet!#ref!</definedName>
    <definedName function="false" hidden="false" localSheetId="7" name="x22knc" vbProcedure="false">[14]chitiet!#ref!</definedName>
    <definedName function="false" hidden="false" localSheetId="7" name="x22kvl" vbProcedure="false">[14]chitiet!#ref!</definedName>
    <definedName function="false" hidden="false" localSheetId="7" name="x2mig1nc" vbProcedure="false">'[14]lam-moi'!#ref!</definedName>
    <definedName function="false" hidden="false" localSheetId="7" name="x2mig1vl" vbProcedure="false">'[14]lam-moi'!#ref!</definedName>
    <definedName function="false" hidden="false" localSheetId="7" name="x2min1nc" vbProcedure="false">'[14]lam-moi'!#ref!</definedName>
    <definedName function="false" hidden="false" localSheetId="7" name="x2min1vl" vbProcedure="false">'[14]lam-moi'!#ref!</definedName>
    <definedName function="false" hidden="false" localSheetId="7" name="x2mit1vl" vbProcedure="false">'[14]lam-moi'!#ref!</definedName>
    <definedName function="false" hidden="false" localSheetId="7" name="x2mitnc" vbProcedure="false">'[14]lam-moi'!#ref!</definedName>
    <definedName function="false" hidden="false" localSheetId="7" name="xdsnc" vbProcedure="false">[14]gtrinh!#ref!</definedName>
    <definedName function="false" hidden="false" localSheetId="7" name="xdsvl" vbProcedure="false">[14]gtrinh!#ref!</definedName>
    <definedName function="false" hidden="false" localSheetId="7" name="xfco" vbProcedure="false">#REF!</definedName>
    <definedName function="false" hidden="false" localSheetId="7" name="xfco3p" vbProcedure="false">#REF!</definedName>
    <definedName function="false" hidden="false" localSheetId="7" name="xfconc" vbProcedure="false">'[14]lam-moi'!#ref!</definedName>
    <definedName function="false" hidden="false" localSheetId="7" name="xfcotnc" vbProcedure="false">#REF!</definedName>
    <definedName function="false" hidden="false" localSheetId="7" name="xfcotvl" vbProcedure="false">#REF!</definedName>
    <definedName function="false" hidden="false" localSheetId="7" name="xfcovl" vbProcedure="false">'[14]lam-moi'!#ref!</definedName>
    <definedName function="false" hidden="false" localSheetId="7" name="xfnc" vbProcedure="false">'[14]lam-moi'!#ref!</definedName>
    <definedName function="false" hidden="false" localSheetId="7" name="xfvl" vbProcedure="false">'[14]lam-moi'!#ref!</definedName>
    <definedName function="false" hidden="false" localSheetId="7" name="xhn" vbProcedure="false">#REF!</definedName>
    <definedName function="false" hidden="false" localSheetId="7" name="xhnnc" vbProcedure="false">'[14]lam-moi'!#ref!</definedName>
    <definedName function="false" hidden="false" localSheetId="7" name="xhnvl" vbProcedure="false">'[14]lam-moi'!#ref!</definedName>
    <definedName function="false" hidden="false" localSheetId="7" name="xig" vbProcedure="false">#REF!</definedName>
    <definedName function="false" hidden="false" localSheetId="7" name="xig1" vbProcedure="false">#REF!</definedName>
    <definedName function="false" hidden="false" localSheetId="7" name="xig1nc" vbProcedure="false">'[14]lam-moi'!#ref!</definedName>
    <definedName function="false" hidden="false" localSheetId="7" name="xig1p" vbProcedure="false">#REF!</definedName>
    <definedName function="false" hidden="false" localSheetId="7" name="xig1pnc" vbProcedure="false">'[14]lam-moi'!#ref!</definedName>
    <definedName function="false" hidden="false" localSheetId="7" name="xig1pvl" vbProcedure="false">'[14]lam-moi'!#ref!</definedName>
    <definedName function="false" hidden="false" localSheetId="7" name="xig1vl" vbProcedure="false">'[14]lam-moi'!#ref!</definedName>
    <definedName function="false" hidden="false" localSheetId="7" name="xig2nc" vbProcedure="false">'[14]lam-moi'!#ref!</definedName>
    <definedName function="false" hidden="false" localSheetId="7" name="xig2vl" vbProcedure="false">'[14]lam-moi'!#ref!</definedName>
    <definedName function="false" hidden="false" localSheetId="7" name="xig3p" vbProcedure="false">#REF!</definedName>
    <definedName function="false" hidden="false" localSheetId="7" name="xignc" vbProcedure="false">'[14]lam-moi'!#ref!</definedName>
    <definedName function="false" hidden="false" localSheetId="7" name="xignc3p" vbProcedure="false">#REF!</definedName>
    <definedName function="false" hidden="false" localSheetId="7" name="xigvl" vbProcedure="false">'[14]lam-moi'!#ref!</definedName>
    <definedName function="false" hidden="false" localSheetId="7" name="xigvl3p" vbProcedure="false">#REF!</definedName>
    <definedName function="false" hidden="false" localSheetId="7" name="xin" vbProcedure="false">#REF!</definedName>
    <definedName function="false" hidden="false" localSheetId="7" name="xin190" vbProcedure="false">#REF!</definedName>
    <definedName function="false" hidden="false" localSheetId="7" name="xin1903p" vbProcedure="false">#REF!</definedName>
    <definedName function="false" hidden="false" localSheetId="7" name="xin190nc" vbProcedure="false">'[14]lam-moi'!#ref!</definedName>
    <definedName function="false" hidden="false" localSheetId="7" name="xin190vl" vbProcedure="false">'[14]lam-moi'!#ref!</definedName>
    <definedName function="false" hidden="false" localSheetId="7" name="xin2903p" vbProcedure="false">#REF!</definedName>
    <definedName function="false" hidden="false" localSheetId="7" name="xin290nc3p" vbProcedure="false">#REF!</definedName>
    <definedName function="false" hidden="false" localSheetId="7" name="xin290vl3p" vbProcedure="false">#REF!</definedName>
    <definedName function="false" hidden="false" localSheetId="7" name="xin3p" vbProcedure="false">#REF!</definedName>
    <definedName function="false" hidden="false" localSheetId="7" name="xin901nc" vbProcedure="false">'[14]lam-moi'!#ref!</definedName>
    <definedName function="false" hidden="false" localSheetId="7" name="xin901vl" vbProcedure="false">'[14]lam-moi'!#ref!</definedName>
    <definedName function="false" hidden="false" localSheetId="7" name="xind" vbProcedure="false">#REF!</definedName>
    <definedName function="false" hidden="false" localSheetId="7" name="xind1p" vbProcedure="false">#REF!</definedName>
    <definedName function="false" hidden="false" localSheetId="7" name="xind1pnc" vbProcedure="false">'[14]lam-moi'!#ref!</definedName>
    <definedName function="false" hidden="false" localSheetId="7" name="xind1pvl" vbProcedure="false">'[14]lam-moi'!#ref!</definedName>
    <definedName function="false" hidden="false" localSheetId="7" name="xind3p" vbProcedure="false">#REF!</definedName>
    <definedName function="false" hidden="false" localSheetId="7" name="xindnc" vbProcedure="false">'[14]lam-moi'!#ref!</definedName>
    <definedName function="false" hidden="false" localSheetId="7" name="xindnc1p" vbProcedure="false">#REF!</definedName>
    <definedName function="false" hidden="false" localSheetId="7" name="xindvl" vbProcedure="false">'[14]lam-moi'!#ref!</definedName>
    <definedName function="false" hidden="false" localSheetId="7" name="xindvl1p" vbProcedure="false">#REF!</definedName>
    <definedName function="false" hidden="false" localSheetId="7" name="xing1p" vbProcedure="false">#REF!</definedName>
    <definedName function="false" hidden="false" localSheetId="7" name="xing1pnc" vbProcedure="false">'[14]lam-moi'!#ref!</definedName>
    <definedName function="false" hidden="false" localSheetId="7" name="xing1pvl" vbProcedure="false">'[14]lam-moi'!#ref!</definedName>
    <definedName function="false" hidden="false" localSheetId="7" name="xingnc1p" vbProcedure="false">#REF!</definedName>
    <definedName function="false" hidden="false" localSheetId="7" name="xingvl1p" vbProcedure="false">#REF!</definedName>
    <definedName function="false" hidden="false" localSheetId="7" name="xinnc" vbProcedure="false">'[14]lam-moi'!#ref!</definedName>
    <definedName function="false" hidden="false" localSheetId="7" name="xinnc3p" vbProcedure="false">#REF!</definedName>
    <definedName function="false" hidden="false" localSheetId="7" name="xint1p" vbProcedure="false">#REF!</definedName>
    <definedName function="false" hidden="false" localSheetId="7" name="xinvl" vbProcedure="false">'[14]lam-moi'!#ref!</definedName>
    <definedName function="false" hidden="false" localSheetId="7" name="xinvl3p" vbProcedure="false">#REF!</definedName>
    <definedName function="false" hidden="false" localSheetId="7" name="xit" vbProcedure="false">#REF!</definedName>
    <definedName function="false" hidden="false" localSheetId="7" name="xit1" vbProcedure="false">#REF!</definedName>
    <definedName function="false" hidden="false" localSheetId="7" name="xit1nc" vbProcedure="false">'[14]lam-moi'!#ref!</definedName>
    <definedName function="false" hidden="false" localSheetId="7" name="xit1p" vbProcedure="false">#REF!</definedName>
    <definedName function="false" hidden="false" localSheetId="7" name="xit1pnc" vbProcedure="false">'[14]lam-moi'!#ref!</definedName>
    <definedName function="false" hidden="false" localSheetId="7" name="xit1pvl" vbProcedure="false">'[14]lam-moi'!#ref!</definedName>
    <definedName function="false" hidden="false" localSheetId="7" name="xit1vl" vbProcedure="false">'[14]lam-moi'!#ref!</definedName>
    <definedName function="false" hidden="false" localSheetId="7" name="xit2nc" vbProcedure="false">'[14]lam-moi'!#ref!</definedName>
    <definedName function="false" hidden="false" localSheetId="7" name="xit2nc3p" vbProcedure="false">#REF!</definedName>
    <definedName function="false" hidden="false" localSheetId="7" name="xit2vl" vbProcedure="false">'[14]lam-moi'!#ref!</definedName>
    <definedName function="false" hidden="false" localSheetId="7" name="xit2vl3p" vbProcedure="false">#REF!</definedName>
    <definedName function="false" hidden="false" localSheetId="7" name="xit3p" vbProcedure="false">#REF!</definedName>
    <definedName function="false" hidden="false" localSheetId="7" name="xitnc" vbProcedure="false">'[14]lam-moi'!#ref!</definedName>
    <definedName function="false" hidden="false" localSheetId="7" name="xitnc3p" vbProcedure="false">#REF!</definedName>
    <definedName function="false" hidden="false" localSheetId="7" name="xitvl" vbProcedure="false">'[14]lam-moi'!#ref!</definedName>
    <definedName function="false" hidden="false" localSheetId="7" name="xitvl3p" vbProcedure="false">#REF!</definedName>
    <definedName function="false" hidden="false" localSheetId="7" name="xr1nc" vbProcedure="false">'[14]lam-moi'!#ref!</definedName>
    <definedName function="false" hidden="false" localSheetId="7" name="xr1vl" vbProcedure="false">'[14]lam-moi'!#ref!</definedName>
    <definedName function="false" hidden="false" localSheetId="7" name="xtr3pnc" vbProcedure="false">[14]gtrinh!#ref!</definedName>
    <definedName function="false" hidden="false" localSheetId="7" name="xtr3pvl" vbProcedure="false">[14]gtrinh!#ref!</definedName>
    <definedName function="false" hidden="false" localSheetId="7" name="xxxxxxxxx" vbProcedure="false">#REF!</definedName>
    <definedName function="false" hidden="false" localSheetId="7" name="YG" vbProcedure="false">{#N/A,#N/A,FALSE,"DATA"}</definedName>
    <definedName function="false" hidden="false" localSheetId="7" name="yu" vbProcedure="false">{#N/A,#N/A,FALSE,"DATA"}</definedName>
    <definedName function="false" hidden="false" localSheetId="7" name="z" vbProcedure="false">[2]jurnal!#ref!</definedName>
    <definedName function="false" hidden="false" localSheetId="7" name="\a" vbProcedure="false">#REF!</definedName>
    <definedName function="false" hidden="false" localSheetId="7" name="\e" vbProcedure="false">[1]granit!#ref!</definedName>
    <definedName function="false" hidden="false" localSheetId="7" name="\Q" vbProcedure="false">#REF!</definedName>
    <definedName function="false" hidden="false" localSheetId="7" name="\s" vbProcedure="false">[1]granit!#ref!</definedName>
    <definedName function="false" hidden="false" localSheetId="7" name="\u" vbProcedure="false">[1]granit!#ref!</definedName>
    <definedName function="false" hidden="false" localSheetId="7" name="_" vbProcedure="false">[2]jurnal!#ref!</definedName>
    <definedName function="false" hidden="false" localSheetId="7" name="_003_OMSET_BRUTO_NETTO" vbProcedure="false">#REF!</definedName>
    <definedName function="false" hidden="false" localSheetId="7" name="_02_LAPORAN_PIUTANG_CN" vbProcedure="false">#REF!</definedName>
    <definedName function="false" hidden="false" localSheetId="7" name="_1" vbProcedure="false">[2]jurnal!#ref!</definedName>
    <definedName function="false" hidden="false" localSheetId="7" name="_abb91" vbProcedure="false">[14]chitimc!#ref!</definedName>
    <definedName function="false" hidden="false" localSheetId="7" name="_AT2007" vbProcedure="false">#REF!</definedName>
    <definedName function="false" hidden="false" localSheetId="7" name="_BEN4" vbProcedure="false">[17]TIS!$B$6:$K$484</definedName>
    <definedName function="false" hidden="false" localSheetId="7" name="_CT250" vbProcedure="false">'[14]dongia (2)'!#ref!</definedName>
    <definedName function="false" hidden="false" localSheetId="7" name="_CX722222" vbProcedure="false">#REF!</definedName>
    <definedName function="false" hidden="false" localSheetId="7" name="_CX729000" vbProcedure="false">#REF!</definedName>
    <definedName function="false" hidden="false" localSheetId="7" name="_DAT1" vbProcedure="false">'[12]rinci trf'!#ref!</definedName>
    <definedName function="false" hidden="false" localSheetId="7" name="_DAT10" vbProcedure="false">'[12]rinci trf'!#ref!</definedName>
    <definedName function="false" hidden="false" localSheetId="7" name="_DAT14" vbProcedure="false">'[12]rinci trf'!#ref!</definedName>
    <definedName function="false" hidden="false" localSheetId="7" name="_DAT15" vbProcedure="false">'[12]rinci trf'!#ref!</definedName>
    <definedName function="false" hidden="false" localSheetId="7" name="_DAT16" vbProcedure="false">'[12]rinci trf'!#ref!</definedName>
    <definedName function="false" hidden="false" localSheetId="7" name="_DAT19" vbProcedure="false">'[12]rinci trf'!#ref!</definedName>
    <definedName function="false" hidden="false" localSheetId="7" name="_DAT20" vbProcedure="false">'[12]rinci trf'!#ref!</definedName>
    <definedName function="false" hidden="false" localSheetId="7" name="_DAT4" vbProcedure="false">'[12]rinci trf'!#ref!</definedName>
    <definedName function="false" hidden="false" localSheetId="7" name="_DAT6" vbProcedure="false">'[12]rinci trf'!#ref!</definedName>
    <definedName function="false" hidden="false" localSheetId="7" name="_DAT7" vbProcedure="false">'[12]rinci trf'!#ref!</definedName>
    <definedName function="false" hidden="false" localSheetId="7" name="_DAT7888" vbProcedure="false">'[12]rinci trf'!#ref!</definedName>
    <definedName function="false" hidden="false" localSheetId="7" name="_DAT8" vbProcedure="false">'[12]rinci trf'!#ref!</definedName>
    <definedName function="false" hidden="false" localSheetId="7" name="_DAT9" vbProcedure="false">'[12]rinci trf'!#ref!</definedName>
    <definedName function="false" hidden="false" localSheetId="7" name="_DD2" vbProcedure="false">{#N/A,#N/A,FALSE,"DATA"}</definedName>
    <definedName function="false" hidden="false" localSheetId="7" name="_ddn400" vbProcedure="false">#REF!</definedName>
    <definedName function="false" hidden="false" localSheetId="7" name="_ddn600" vbProcedure="false">#REF!</definedName>
    <definedName function="false" hidden="false" localSheetId="7" name="_dgt100" vbProcedure="false">'[14]dongia (2)'!#ref!</definedName>
    <definedName function="false" hidden="false" localSheetId="7" name="_ff3" vbProcedure="false">{#N/A,#N/A,FALSE,"DATA"}</definedName>
    <definedName function="false" hidden="false" localSheetId="7" name="_Fill" vbProcedure="false">#REF!</definedName>
    <definedName function="false" hidden="false" localSheetId="7" name="_G1" vbProcedure="false">{#N/A,#N/A,FALSE,"DATA"}</definedName>
    <definedName function="false" hidden="false" localSheetId="7" name="_G11" vbProcedure="false">{#N/A,#N/A,FALSE,"DATA"}</definedName>
    <definedName function="false" hidden="false" localSheetId="7" name="_G2" vbProcedure="false">{#N/A,#N/A,FALSE,"DATA"}</definedName>
    <definedName function="false" hidden="false" localSheetId="7" name="_Key1" vbProcedure="false">#REF!</definedName>
    <definedName function="false" hidden="false" localSheetId="7" name="_Key2" vbProcedure="false">#REF!</definedName>
    <definedName function="false" hidden="false" localSheetId="7" name="_KR00" vbProcedure="false">#REF!</definedName>
    <definedName function="false" hidden="false" localSheetId="7" name="_KR04" vbProcedure="false">#REF!</definedName>
    <definedName function="false" hidden="false" localSheetId="7" name="_MAC12" vbProcedure="false">#REF!</definedName>
    <definedName function="false" hidden="false" localSheetId="7" name="_MAC46" vbProcedure="false">#REF!</definedName>
    <definedName function="false" hidden="false" localSheetId="7" name="_NC19" vbProcedure="false">'[10]lkh sps'!#ref!</definedName>
    <definedName function="false" hidden="false" localSheetId="7" name="_NC21" vbProcedure="false">'[10]lkh sps'!#ref!</definedName>
    <definedName function="false" hidden="false" localSheetId="7" name="_NCL100" vbProcedure="false">#REF!</definedName>
    <definedName function="false" hidden="false" localSheetId="7" name="_NCL200" vbProcedure="false">#REF!</definedName>
    <definedName function="false" hidden="false" localSheetId="7" name="_NCL250" vbProcedure="false">#REF!</definedName>
    <definedName function="false" hidden="false" localSheetId="7" name="_nin190" vbProcedure="false">#REF!</definedName>
    <definedName function="false" hidden="false" localSheetId="7" name="_PHK3" vbProcedure="false">#REF!</definedName>
    <definedName function="false" hidden="false" localSheetId="7" name="_PJ04" vbProcedure="false">#REF!</definedName>
    <definedName function="false" hidden="false" localSheetId="7" name="_PJ05" vbProcedure="false">#REF!</definedName>
    <definedName function="false" hidden="false" localSheetId="7" name="_pn2" vbProcedure="false">#REF!</definedName>
    <definedName function="false" hidden="false" localSheetId="7" name="_sc1" vbProcedure="false">#REF!</definedName>
    <definedName function="false" hidden="false" localSheetId="7" name="_SC2" vbProcedure="false">#REF!</definedName>
    <definedName function="false" hidden="false" localSheetId="7" name="_sc3" vbProcedure="false">#REF!</definedName>
    <definedName function="false" hidden="false" localSheetId="7" name="_SN3" vbProcedure="false">#REF!</definedName>
    <definedName function="false" hidden="false" localSheetId="7" name="_Sort" vbProcedure="false">#REF!</definedName>
    <definedName function="false" hidden="false" localSheetId="7" name="_th100" vbProcedure="false">'[14]dongia (2)'!#ref!</definedName>
    <definedName function="false" hidden="false" localSheetId="7" name="_TH160" vbProcedure="false">'[14]dongia (2)'!#ref!</definedName>
    <definedName function="false" hidden="false" localSheetId="7" name="_TIS04" vbProcedure="false">[17]TIS!$B$6:$G$484</definedName>
    <definedName function="false" hidden="false" localSheetId="7" name="_TL1" vbProcedure="false">#REF!</definedName>
    <definedName function="false" hidden="false" localSheetId="7" name="_TL2" vbProcedure="false">#REF!</definedName>
    <definedName function="false" hidden="false" localSheetId="7" name="_TL3" vbProcedure="false">#REF!</definedName>
    <definedName function="false" hidden="false" localSheetId="7" name="_TLA120" vbProcedure="false">#REF!</definedName>
    <definedName function="false" hidden="false" localSheetId="7" name="_TLA35" vbProcedure="false">#REF!</definedName>
    <definedName function="false" hidden="false" localSheetId="7" name="_TLA50" vbProcedure="false">#REF!</definedName>
    <definedName function="false" hidden="false" localSheetId="7" name="_TLA70" vbProcedure="false">#REF!</definedName>
    <definedName function="false" hidden="false" localSheetId="7" name="_TLA95" vbProcedure="false">#REF!</definedName>
    <definedName function="false" hidden="false" localSheetId="7" name="_TR250" vbProcedure="false">'[14]dongia (2)'!#ref!</definedName>
    <definedName function="false" hidden="false" localSheetId="7" name="_tr375" vbProcedure="false">[14]giathanh1!#ref!</definedName>
    <definedName function="false" hidden="false" localSheetId="7" name="_VL100" vbProcedure="false">#REF!</definedName>
    <definedName function="false" hidden="false" localSheetId="7" name="_VL200" vbProcedure="false">#REF!</definedName>
    <definedName function="false" hidden="false" localSheetId="7" name="_VL250" vbProcedure="false">#REF!</definedName>
    <definedName function="false" hidden="false" localSheetId="7" name="_xlnm.Database" vbProcedure="false">#REF!</definedName>
    <definedName function="false" hidden="false" localSheetId="7" name="_xlnm.Print_Area" vbProcedure="false">'1.2 konsolidasi lr depo'!#ref!</definedName>
    <definedName function="false" hidden="false" localSheetId="7" name="_xlnm.Print_Titles" vbProcedure="false">#REF!</definedName>
    <definedName function="false" hidden="false" localSheetId="7" name="__abb91" vbProcedure="false">[14]chitimc!#ref!</definedName>
    <definedName function="false" hidden="false" localSheetId="7" name="__AT2007" vbProcedure="false">#REF!</definedName>
    <definedName function="false" hidden="false" localSheetId="7" name="__CT250" vbProcedure="false">'[14]dongia (2)'!#ref!</definedName>
    <definedName function="false" hidden="false" localSheetId="7" name="__CX722222" vbProcedure="false">#REF!</definedName>
    <definedName function="false" hidden="false" localSheetId="7" name="__CX729000" vbProcedure="false">#REF!</definedName>
    <definedName function="false" hidden="false" localSheetId="7" name="__DAT1" vbProcedure="false">'[15]rinci trf'!#ref!</definedName>
    <definedName function="false" hidden="false" localSheetId="7" name="__DAT10" vbProcedure="false">'[15]rinci trf'!#ref!</definedName>
    <definedName function="false" hidden="false" localSheetId="7" name="__DAT14" vbProcedure="false">'[15]rinci trf'!#ref!</definedName>
    <definedName function="false" hidden="false" localSheetId="7" name="__DAT15" vbProcedure="false">'[15]rinci trf'!#ref!</definedName>
    <definedName function="false" hidden="false" localSheetId="7" name="__DAT16" vbProcedure="false">'[15]rinci trf'!#ref!</definedName>
    <definedName function="false" hidden="false" localSheetId="7" name="__DAT19" vbProcedure="false">'[15]rinci trf'!#ref!</definedName>
    <definedName function="false" hidden="false" localSheetId="7" name="__DAT20" vbProcedure="false">'[15]rinci trf'!#ref!</definedName>
    <definedName function="false" hidden="false" localSheetId="7" name="__DAT4" vbProcedure="false">'[15]rinci trf'!#ref!</definedName>
    <definedName function="false" hidden="false" localSheetId="7" name="__DAT6" vbProcedure="false">'[15]rinci trf'!#ref!</definedName>
    <definedName function="false" hidden="false" localSheetId="7" name="__DAT7" vbProcedure="false">'[15]rinci trf'!#ref!</definedName>
    <definedName function="false" hidden="false" localSheetId="7" name="__DAT7888" vbProcedure="false">'[15]rinci trf'!#ref!</definedName>
    <definedName function="false" hidden="false" localSheetId="7" name="__DAT8" vbProcedure="false">'[15]rinci trf'!#ref!</definedName>
    <definedName function="false" hidden="false" localSheetId="7" name="__DAT9" vbProcedure="false">'[15]rinci trf'!#ref!</definedName>
    <definedName function="false" hidden="false" localSheetId="7" name="__ddn400" vbProcedure="false">#REF!</definedName>
    <definedName function="false" hidden="false" localSheetId="7" name="__ddn600" vbProcedure="false">#REF!</definedName>
    <definedName function="false" hidden="false" localSheetId="7" name="__dgt100" vbProcedure="false">'[14]dongia (2)'!#ref!</definedName>
    <definedName function="false" hidden="false" localSheetId="7" name="__hu1" vbProcedure="false">{#N/A,#N/A,FALSE,"DATA"}</definedName>
    <definedName function="false" hidden="false" localSheetId="7" name="__MAC12" vbProcedure="false">#REF!</definedName>
    <definedName function="false" hidden="false" localSheetId="7" name="__MAC46" vbProcedure="false">#REF!</definedName>
    <definedName function="false" hidden="false" localSheetId="7" name="__NC19" vbProcedure="false">'[10]lkh sps'!#ref!</definedName>
    <definedName function="false" hidden="false" localSheetId="7" name="__NC21" vbProcedure="false">'[10]lkh sps'!#ref!</definedName>
    <definedName function="false" hidden="false" localSheetId="7" name="__NCL100" vbProcedure="false">#REF!</definedName>
    <definedName function="false" hidden="false" localSheetId="7" name="__NCL200" vbProcedure="false">#REF!</definedName>
    <definedName function="false" hidden="false" localSheetId="7" name="__NCL250" vbProcedure="false">#REF!</definedName>
    <definedName function="false" hidden="false" localSheetId="7" name="__nin190" vbProcedure="false">#REF!</definedName>
    <definedName function="false" hidden="false" localSheetId="7" name="__pn2" vbProcedure="false">#REF!</definedName>
    <definedName function="false" hidden="false" localSheetId="7" name="__sc1" vbProcedure="false">#REF!</definedName>
    <definedName function="false" hidden="false" localSheetId="7" name="__SC2" vbProcedure="false">#REF!</definedName>
    <definedName function="false" hidden="false" localSheetId="7" name="__sc3" vbProcedure="false">#REF!</definedName>
    <definedName function="false" hidden="false" localSheetId="7" name="__SN3" vbProcedure="false">#REF!</definedName>
    <definedName function="false" hidden="false" localSheetId="7" name="__th100" vbProcedure="false">'[14]dongia (2)'!#ref!</definedName>
    <definedName function="false" hidden="false" localSheetId="7" name="__TH160" vbProcedure="false">'[14]dongia (2)'!#ref!</definedName>
    <definedName function="false" hidden="false" localSheetId="7" name="__TL1" vbProcedure="false">#REF!</definedName>
    <definedName function="false" hidden="false" localSheetId="7" name="__TL2" vbProcedure="false">#REF!</definedName>
    <definedName function="false" hidden="false" localSheetId="7" name="__TL3" vbProcedure="false">#REF!</definedName>
    <definedName function="false" hidden="false" localSheetId="7" name="__TLA120" vbProcedure="false">#REF!</definedName>
    <definedName function="false" hidden="false" localSheetId="7" name="__TLA35" vbProcedure="false">#REF!</definedName>
    <definedName function="false" hidden="false" localSheetId="7" name="__TLA50" vbProcedure="false">#REF!</definedName>
    <definedName function="false" hidden="false" localSheetId="7" name="__TLA70" vbProcedure="false">#REF!</definedName>
    <definedName function="false" hidden="false" localSheetId="7" name="__TLA95" vbProcedure="false">#REF!</definedName>
    <definedName function="false" hidden="false" localSheetId="7" name="__TR250" vbProcedure="false">'[14]dongia (2)'!#ref!</definedName>
    <definedName function="false" hidden="false" localSheetId="7" name="__tr375" vbProcedure="false">[14]giathanh1!#ref!</definedName>
    <definedName function="false" hidden="false" localSheetId="7" name="__VL100" vbProcedure="false">#REF!</definedName>
    <definedName function="false" hidden="false" localSheetId="7" name="__VL200" vbProcedure="false">#REF!</definedName>
    <definedName function="false" hidden="false" localSheetId="7" name="__VL250" vbProcedure="false">#REF!</definedName>
    <definedName function="false" hidden="false" localSheetId="7" name="___DAT1" vbProcedure="false">'[12]rinci trf'!#ref!</definedName>
    <definedName function="false" hidden="false" localSheetId="7" name="___DAT10" vbProcedure="false">'[12]rinci trf'!#ref!</definedName>
    <definedName function="false" hidden="false" localSheetId="7" name="___DAT14" vbProcedure="false">'[12]rinci trf'!#ref!</definedName>
    <definedName function="false" hidden="false" localSheetId="7" name="___DAT15" vbProcedure="false">'[12]rinci trf'!#ref!</definedName>
    <definedName function="false" hidden="false" localSheetId="7" name="___DAT16" vbProcedure="false">'[12]rinci trf'!#ref!</definedName>
    <definedName function="false" hidden="false" localSheetId="7" name="___DAT19" vbProcedure="false">'[12]rinci trf'!#ref!</definedName>
    <definedName function="false" hidden="false" localSheetId="7" name="___DAT20" vbProcedure="false">'[12]rinci trf'!#ref!</definedName>
    <definedName function="false" hidden="false" localSheetId="7" name="___DAT4" vbProcedure="false">'[12]rinci trf'!#ref!</definedName>
    <definedName function="false" hidden="false" localSheetId="7" name="___DAT6" vbProcedure="false">'[12]rinci trf'!#ref!</definedName>
    <definedName function="false" hidden="false" localSheetId="7" name="___DAT7" vbProcedure="false">'[12]rinci trf'!#ref!</definedName>
    <definedName function="false" hidden="false" localSheetId="7" name="___DAT7888" vbProcedure="false">'[12]rinci trf'!#ref!</definedName>
    <definedName function="false" hidden="false" localSheetId="7" name="___DAT8" vbProcedure="false">'[12]rinci trf'!#ref!</definedName>
    <definedName function="false" hidden="false" localSheetId="7" name="___DAT9" vbProcedure="false">'[12]rinci trf'!#ref!</definedName>
    <definedName function="false" hidden="false" localSheetId="7" name="___NC19" vbProcedure="false">'[10]lkh sps'!#ref!</definedName>
    <definedName function="false" hidden="false" localSheetId="7" name="___NC21" vbProcedure="false">'[10]lkh sps'!#ref!</definedName>
    <definedName function="false" hidden="false" localSheetId="7" name="____" vbProcedure="false">'[3]lkh sps'!#ref!</definedName>
    <definedName function="false" hidden="false" localSheetId="7" name="____NC19" vbProcedure="false">'[11]lkh sps'!#ref!</definedName>
    <definedName function="false" hidden="false" localSheetId="7" name="____NC21" vbProcedure="false">'[10]lkh sps'!#ref!</definedName>
    <definedName function="false" hidden="false" localSheetId="7" name="_____NC19" vbProcedure="false">'[10]lkh sps'!#ref!</definedName>
    <definedName function="false" hidden="false" localSheetId="7" name="_____NC21" vbProcedure="false">'[10]lkh sps'!#ref!</definedName>
    <definedName function="false" hidden="false" localSheetId="7" name="______NC19" vbProcedure="false">'[10]lkh sps'!#ref!</definedName>
    <definedName function="false" hidden="false" localSheetId="7" name="______NC21" vbProcedure="false">'[10]lkh sps'!#ref!</definedName>
    <definedName function="false" hidden="false" localSheetId="7" name="_______NC19" vbProcedure="false">'[10]lkh sps'!#ref!</definedName>
    <definedName function="false" hidden="false" localSheetId="7" name="_______NC21" vbProcedure="false">'[10]lkh sps'!#ref!</definedName>
    <definedName function="false" hidden="false" localSheetId="7" name="________NC19" vbProcedure="false">'[10]lkh sps'!#ref!</definedName>
    <definedName function="false" hidden="false" localSheetId="7" name="________NC21" vbProcedure="false">'[10]lkh sps'!#ref!</definedName>
    <definedName function="false" hidden="false" localSheetId="7" name="_________NC19" vbProcedure="false">'[9]lkh sps'!#ref!</definedName>
    <definedName function="false" hidden="false" localSheetId="7" name="_________NC21" vbProcedure="false">'[9]lkh sps'!#ref!</definedName>
    <definedName function="false" hidden="false" localSheetId="7" name="__________NC19" vbProcedure="false">'[3]lkh sps'!#ref!</definedName>
    <definedName function="false" hidden="false" localSheetId="7" name="__________NC21" vbProcedure="false">'[3]lkh sps'!#ref!</definedName>
    <definedName function="false" hidden="false" localSheetId="7" name="___________NC19" vbProcedure="false">'[3]lkh sps'!#ref!</definedName>
    <definedName function="false" hidden="false" localSheetId="7" name="___________NC21" vbProcedure="false">'[3]lkh sps'!#ref!</definedName>
    <definedName function="false" hidden="false" localSheetId="7" name="____________NC19" vbProcedure="false">'[3]lkh sps'!#ref!</definedName>
    <definedName function="false" hidden="false" localSheetId="7" name="____________NC21" vbProcedure="false">'[3]lkh sps'!#ref!</definedName>
    <definedName function="false" hidden="false" localSheetId="7" name="_____________NC19" vbProcedure="false">'[3]lkh sps'!#ref!</definedName>
    <definedName function="false" hidden="false" localSheetId="7" name="_____________NC21" vbProcedure="false">'[3]lkh sps'!#ref!</definedName>
    <definedName function="false" hidden="false" localSheetId="7" name="______________NC19" vbProcedure="false">'[3]lkh sps'!#ref!</definedName>
    <definedName function="false" hidden="false" localSheetId="7" name="______________NC21" vbProcedure="false">'[3]lkh sps'!#ref!</definedName>
    <definedName function="false" hidden="false" localSheetId="7" name="_______________NC19" vbProcedure="false">'[3]lkh sps'!#ref!</definedName>
    <definedName function="false" hidden="false" localSheetId="7" name="_______________NC21" vbProcedure="false">'[3]lkh sps'!#ref!</definedName>
    <definedName function="false" hidden="false" localSheetId="7" name="________________NC19" vbProcedure="false">'[3]lkh sps'!#ref!</definedName>
    <definedName function="false" hidden="false" localSheetId="7" name="________________NC21" vbProcedure="false">'[3]lkh sps'!#ref!</definedName>
    <definedName function="false" hidden="false" localSheetId="7" name="_________________NC19" vbProcedure="false">'[3]lkh sps'!#ref!</definedName>
    <definedName function="false" hidden="false" localSheetId="7" name="_________________NC21" vbProcedure="false">'[3]lkh sps'!#ref!</definedName>
    <definedName function="false" hidden="false" localSheetId="7" name="__________________NC19" vbProcedure="false">'[3]lkh sps'!#ref!</definedName>
    <definedName function="false" hidden="false" localSheetId="7" name="__________________NC21" vbProcedure="false">'[3]lkh sps'!#ref!</definedName>
    <definedName function="false" hidden="false" localSheetId="7" name="___________________NC19" vbProcedure="false">'[3]lkh sps'!#ref!</definedName>
    <definedName function="false" hidden="false" localSheetId="7" name="___________________NC21" vbProcedure="false">'[3]lkh sps'!#ref!</definedName>
    <definedName function="false" hidden="false" localSheetId="7" name="____________________NC19" vbProcedure="false">'[3]lkh sps'!#ref!</definedName>
    <definedName function="false" hidden="false" localSheetId="7" name="____________________NC21" vbProcedure="false">'[3]lkh sps'!#ref!</definedName>
    <definedName function="false" hidden="false" localSheetId="7" name="_____________________NC19" vbProcedure="false">'[3]lkh sps'!#ref!</definedName>
    <definedName function="false" hidden="false" localSheetId="7" name="_____________________NC21" vbProcedure="false">'[3]lkh sps'!#ref!</definedName>
    <definedName function="false" hidden="false" localSheetId="7" name="______________________NC19" vbProcedure="false">'[3]lkh sps'!#ref!</definedName>
    <definedName function="false" hidden="false" localSheetId="7" name="______________________NC21" vbProcedure="false">'[3]lkh sps'!#ref!</definedName>
    <definedName function="false" hidden="false" localSheetId="7" name="_______________________NC19" vbProcedure="false">'[3]lkh sps'!#ref!</definedName>
    <definedName function="false" hidden="false" localSheetId="7" name="_______________________NC21" vbProcedure="false">'[3]lkh sps'!#ref!</definedName>
    <definedName function="false" hidden="false" localSheetId="7" name="________________________NC19" vbProcedure="false">'[8]lkh sps'!#ref!</definedName>
    <definedName function="false" hidden="false" localSheetId="7" name="________________________NC21" vbProcedure="false">'[3]lkh sps'!#ref!</definedName>
    <definedName function="false" hidden="false" localSheetId="7" name="_________________________NC19" vbProcedure="false">'[3]lkh sps'!#ref!</definedName>
    <definedName function="false" hidden="false" localSheetId="7" name="_________________________NC21" vbProcedure="false">'[8]lkh sps'!#ref!</definedName>
    <definedName function="false" hidden="false" localSheetId="7" name="__________________________NC19" vbProcedure="false">[7]lkh!#ref!</definedName>
    <definedName function="false" hidden="false" localSheetId="7" name="__________________________NC21" vbProcedure="false">'[3]lkh sps'!#ref!</definedName>
    <definedName function="false" hidden="false" localSheetId="7" name="___________________________NC19" vbProcedure="false">'[3]lkh sps'!#ref!</definedName>
    <definedName function="false" hidden="false" localSheetId="7" name="___________________________NC21" vbProcedure="false">[7]lkh!#ref!</definedName>
    <definedName function="false" hidden="false" localSheetId="7" name="____________________________NC19" vbProcedure="false">[7]lkh!#ref!</definedName>
    <definedName function="false" hidden="false" localSheetId="7" name="____________________________NC21" vbProcedure="false">'[3]lkh sps'!#ref!</definedName>
    <definedName function="false" hidden="false" localSheetId="7" name="_____________________________NC19" vbProcedure="false">[6]lkh!#ref!</definedName>
    <definedName function="false" hidden="false" localSheetId="7" name="_____________________________NC21" vbProcedure="false">[7]lkh!#ref!</definedName>
    <definedName function="false" hidden="false" localSheetId="7" name="______________________________NC19" vbProcedure="false">[6]lkh!#ref!</definedName>
    <definedName function="false" hidden="false" localSheetId="7" name="______________________________NC21" vbProcedure="false">[6]lkh!#ref!</definedName>
    <definedName function="false" hidden="false" localSheetId="7" name="_______________________________NC19" vbProcedure="false">[6]lkh!#ref!</definedName>
    <definedName function="false" hidden="false" localSheetId="7" name="_______________________________NC21" vbProcedure="false">[6]lkh!#ref!</definedName>
    <definedName function="false" hidden="false" localSheetId="7" name="________________________________NC19" vbProcedure="false">[6]lkh!#ref!</definedName>
    <definedName function="false" hidden="false" localSheetId="7" name="________________________________NC21" vbProcedure="false">[6]lkh!#ref!</definedName>
    <definedName function="false" hidden="false" localSheetId="7" name="_________________________________NC19" vbProcedure="false">[6]lkh!#ref!</definedName>
    <definedName function="false" hidden="false" localSheetId="7" name="_________________________________NC21" vbProcedure="false">[6]lkh!#ref!</definedName>
    <definedName function="false" hidden="false" localSheetId="7" name="__________________________________NC19" vbProcedure="false">[6]lkh!#ref!</definedName>
    <definedName function="false" hidden="false" localSheetId="7" name="__________________________________NC21" vbProcedure="false">[6]lkh!#ref!</definedName>
    <definedName function="false" hidden="false" localSheetId="7" name="___________________________________NC19" vbProcedure="false">'[4]lkh sps'!#ref!</definedName>
    <definedName function="false" hidden="false" localSheetId="7" name="___________________________________NC21" vbProcedure="false">'[4]lkh sps'!#ref!</definedName>
    <definedName function="false" hidden="false" localSheetId="7" name="____________________________________NC19" vbProcedure="false">'[4]lkh sps'!#ref!</definedName>
    <definedName function="false" hidden="false" localSheetId="7" name="____________________________________NC21" vbProcedure="false">'[4]lkh sps'!#ref!</definedName>
    <definedName function="false" hidden="false" localSheetId="7" name="_____________________________________NC19" vbProcedure="false">'[4]lkh sps'!#ref!</definedName>
    <definedName function="false" hidden="false" localSheetId="7" name="_____________________________________NC21" vbProcedure="false">'[4]lkh sps'!#ref!</definedName>
    <definedName function="false" hidden="false" localSheetId="7" name="______________________________________NC19" vbProcedure="false">'[4]lkh sps'!#ref!</definedName>
    <definedName function="false" hidden="false" localSheetId="7" name="______________________________________NC21" vbProcedure="false">'[4]lkh sps'!#ref!</definedName>
    <definedName function="false" hidden="false" localSheetId="7" name="_______________________________________NC19" vbProcedure="false">'[4]lkh sps'!#ref!</definedName>
    <definedName function="false" hidden="false" localSheetId="7" name="_______________________________________NC21" vbProcedure="false">'[4]lkh sps'!#ref!</definedName>
    <definedName function="false" hidden="false" localSheetId="7" name="________________________________________NC19" vbProcedure="false">'[4]lkh sps'!#ref!</definedName>
    <definedName function="false" hidden="false" localSheetId="7" name="________________________________________NC21" vbProcedure="false">'[4]lkh sps'!#ref!</definedName>
    <definedName function="false" hidden="false" localSheetId="7" name="_________________________________________NC19" vbProcedure="false">'[4]lkh sps'!#ref!</definedName>
    <definedName function="false" hidden="false" localSheetId="7" name="_________________________________________NC21" vbProcedure="false">'[4]lkh sps'!#ref!</definedName>
    <definedName function="false" hidden="false" localSheetId="7" name="__________________________________________NC19" vbProcedure="false">'[4]lkh sps'!#ref!</definedName>
    <definedName function="false" hidden="false" localSheetId="7" name="__________________________________________NC21" vbProcedure="false">'[4]lkh sps'!#ref!</definedName>
    <definedName function="false" hidden="false" localSheetId="7" name="___________________________________________NC19" vbProcedure="false">'[4]lkh sps'!#ref!</definedName>
    <definedName function="false" hidden="false" localSheetId="7" name="___________________________________________NC21" vbProcedure="false">'[4]lkh sps'!#ref!</definedName>
    <definedName function="false" hidden="false" localSheetId="7" name="____________________________________________NC19" vbProcedure="false">'[4]lkh sps'!#ref!</definedName>
    <definedName function="false" hidden="false" localSheetId="7" name="____________________________________________NC21" vbProcedure="false">'[4]lkh sps'!#ref!</definedName>
    <definedName function="false" hidden="false" localSheetId="7" name="_____________________________________________NC19" vbProcedure="false">'[4]lkh sps'!#ref!</definedName>
    <definedName function="false" hidden="false" localSheetId="7" name="_____________________________________________NC21" vbProcedure="false">'[4]lkh sps'!#ref!</definedName>
    <definedName function="false" hidden="false" localSheetId="7" name="______________________________________________NC19" vbProcedure="false">'[5]lkh sps'!#ref!</definedName>
    <definedName function="false" hidden="false" localSheetId="7" name="______________________________________________NC21" vbProcedure="false">'[5]lkh sps'!#ref!</definedName>
    <definedName function="false" hidden="false" localSheetId="7" name="_______________________________________________NC19" vbProcedure="false">'[4]lkh sps'!#ref!</definedName>
    <definedName function="false" hidden="false" localSheetId="7" name="_______________________________________________NC21" vbProcedure="false">'[4]lkh sps'!#ref!</definedName>
    <definedName function="false" hidden="false" localSheetId="7" name="________________________________________________NC19" vbProcedure="false">'[4]lkh sps'!#ref!</definedName>
    <definedName function="false" hidden="false" localSheetId="7" name="________________________________________________NC21" vbProcedure="false">'[4]lkh sps'!#ref!</definedName>
    <definedName function="false" hidden="false" localSheetId="7" name="_________________________________________________NC19" vbProcedure="false">'[4]lkh sps'!#ref!</definedName>
    <definedName function="false" hidden="false" localSheetId="7" name="_________________________________________________NC21" vbProcedure="false">'[4]lkh sps'!#ref!</definedName>
    <definedName function="false" hidden="false" localSheetId="7" name="__________________________________________________NC19" vbProcedure="false">'[4]lkh sps'!#ref!</definedName>
    <definedName function="false" hidden="false" localSheetId="7" name="__________________________________________________NC21" vbProcedure="false">'[4]lkh sps'!#ref!</definedName>
    <definedName function="false" hidden="false" localSheetId="7" name="___________________________________________________NC19" vbProcedure="false">'[4]lkh sps'!#ref!</definedName>
    <definedName function="false" hidden="false" localSheetId="7" name="___________________________________________________NC21" vbProcedure="false">'[4]lkh sps'!#ref!</definedName>
    <definedName function="false" hidden="false" localSheetId="7" name="____________________________________________________NC19" vbProcedure="false">'[4]lkh sps'!#ref!</definedName>
    <definedName function="false" hidden="false" localSheetId="7" name="____________________________________________________NC21" vbProcedure="false">'[4]lkh sps'!#ref!</definedName>
    <definedName function="false" hidden="false" localSheetId="7" name="_____________________________________________________NC19" vbProcedure="false">'[4]lkh sps'!#ref!</definedName>
    <definedName function="false" hidden="false" localSheetId="7" name="_____________________________________________________NC21" vbProcedure="false">'[4]lkh sps'!#ref!</definedName>
    <definedName function="false" hidden="false" localSheetId="8" name="aaaaaaa" vbProcedure="false">{#N/A,#N/A,FALSE,"DATA"}</definedName>
    <definedName function="false" hidden="false" localSheetId="8" name="aaaaaaaaaaaaa" vbProcedure="false">#REF!</definedName>
    <definedName function="false" hidden="false" localSheetId="8" name="aaaaaaaaaaaaaa" vbProcedure="false">{#N/A,#N/A,FALSE,"DATA"}</definedName>
    <definedName function="false" hidden="false" localSheetId="8" name="aaaaaaaaaaaaaaaaaaaaaaaaa" vbProcedure="false">{#N/A,#N/A,FALSE,"DATA"}</definedName>
    <definedName function="false" hidden="false" localSheetId="8" name="aaaaaaaaaaaaaaaaaaaaaaaaaaaaa" vbProcedure="false">{#N/A,#N/A,FALSE,"DATA"}</definedName>
    <definedName function="false" hidden="false" localSheetId="8" name="ac" vbProcedure="false">{#N/A,#N/A,FALSE,"DATA"}</definedName>
    <definedName function="false" hidden="false" localSheetId="8" name="AJE" vbProcedure="false">{#N/A,#N/A,FALSE,"Aging Summary";#N/A,#N/A,FALSE,"Ratio Analysis";#N/A,#N/A,FALSE,"Test 120 Day Accts";#N/A,#N/A,FALSE,"Tickmarks"}</definedName>
    <definedName function="false" hidden="false" localSheetId="8" name="AS2StaticLS" vbProcedure="false">#REF!</definedName>
    <definedName function="false" hidden="false" localSheetId="8" name="AS2TickmarkLS" vbProcedure="false">#REF!</definedName>
    <definedName function="false" hidden="false" localSheetId="8" name="asdad" vbProcedure="false">#REF!</definedName>
    <definedName function="false" hidden="false" localSheetId="8" name="aset" vbProcedure="false">#REF!</definedName>
    <definedName function="false" hidden="false" localSheetId="8" name="atkom" vbProcedure="false">{"'TT'!$A$1:$AH$53"}</definedName>
    <definedName function="false" hidden="false" localSheetId="8" name="B.OPRSL." vbProcedure="false">#REF!</definedName>
    <definedName function="false" hidden="false" localSheetId="8" name="b243xbbxnd" vbProcedure="false">{#N/A,#N/A,FALSE,"12MFC"}</definedName>
    <definedName function="false" hidden="false" localSheetId="8" name="bad" vbProcedure="false">{"'TT'!$A$1:$AH$53"}</definedName>
    <definedName function="false" hidden="false" localSheetId="8" name="baru" vbProcedure="false">#REF!</definedName>
    <definedName function="false" hidden="false" localSheetId="8" name="bh" vbProcedure="false">{#N/A,#N/A,FALSE,"DATA"}</definedName>
    <definedName function="false" hidden="false" localSheetId="8" name="bj" vbProcedure="false">'[34]sale-leaseback (2)'!#ref!</definedName>
    <definedName function="false" hidden="false" localSheetId="8" name="BNE" vbProcedure="false">#REF!</definedName>
    <definedName function="false" hidden="false" localSheetId="8" name="cashflow" vbProcedure="false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function="false" hidden="false" localSheetId="8" name="cashflow2004" vbProcedure="false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function="false" hidden="false" localSheetId="8" name="cccccccccccccccccccc" vbProcedure="false">{#N/A,#N/A,FALSE,"DATA"}</definedName>
    <definedName function="false" hidden="false" localSheetId="8" name="cdvv" vbProcedure="false">{"'TT'!$A$1:$AH$53"}</definedName>
    <definedName function="false" hidden="false" localSheetId="8" name="COPY" vbProcedure="false">{#N/A,#N/A,FALSE,"DATA"}</definedName>
    <definedName function="false" hidden="false" localSheetId="8" name="Data.Dump" vbProcedure="false">OFFSET([51]!Data.Top.Left,1,0)</definedName>
    <definedName function="false" hidden="false" localSheetId="8" name="ddd" vbProcedure="false">{"'TT'!$A$1:$AH$53"}</definedName>
    <definedName function="false" hidden="false" localSheetId="8" name="DETAIL" vbProcedure="false">#REF!</definedName>
    <definedName function="false" hidden="false" localSheetId="8" name="df" vbProcedure="false">{#N/A,#N/A,FALSE,"DATA"}</definedName>
    <definedName function="false" hidden="false" localSheetId="8" name="F" vbProcedure="false">'[71]sale-leaseback (2)'!#ref!</definedName>
    <definedName function="false" hidden="false" localSheetId="8" name="FAS" vbProcedure="false">#REF!</definedName>
    <definedName function="false" hidden="false" localSheetId="8" name="FD" vbProcedure="false">{#N/A,#N/A,FALSE,"DATA"}</definedName>
    <definedName function="false" hidden="false" localSheetId="8" name="FF" vbProcedure="false">{#N/A,#N/A,FALSE,"DATA"}</definedName>
    <definedName function="false" hidden="false" localSheetId="8" name="FFFF" vbProcedure="false">#REF!</definedName>
    <definedName function="false" hidden="false" localSheetId="8" name="fg" vbProcedure="false">{#N/A,#N/A,FALSE,"DATA"}</definedName>
    <definedName function="false" hidden="false" localSheetId="8" name="fgfjjgjgjhghjgjgjg" vbProcedure="false">#REF!</definedName>
    <definedName function="false" hidden="false" localSheetId="8" name="fill" vbProcedure="false">[75]analis!#ref!</definedName>
    <definedName function="false" hidden="false" localSheetId="8" name="fr" vbProcedure="false">{#N/A,#N/A,FALSE,"DATA"}</definedName>
    <definedName function="false" hidden="false" localSheetId="8" name="gg_sort" vbProcedure="false">#REF!</definedName>
    <definedName function="false" hidden="false" localSheetId="8" name="GLS" vbProcedure="false">#REF!</definedName>
    <definedName function="false" hidden="false" localSheetId="8" name="hhdgkjd" vbProcedure="false">#REF!</definedName>
    <definedName function="false" hidden="false" localSheetId="8" name="HJ" vbProcedure="false">{#N/A,#N/A,FALSE,"DATA"}</definedName>
    <definedName function="false" hidden="false" localSheetId="8" name="hjhj" vbProcedure="false">{#N/A,#N/A,FALSE,"DATA"}</definedName>
    <definedName function="false" hidden="false" localSheetId="8" name="HTML_Control" vbProcedure="false">{"'TT'!$A$1:$AH$53"}</definedName>
    <definedName function="false" hidden="false" localSheetId="8" name="HTML_Header" vbProcedure="false">"TT"</definedName>
    <definedName function="false" hidden="false" localSheetId="8" name="HTML_LastUpdate" vbProcedure="false">"17 April 2000"</definedName>
    <definedName function="false" hidden="false" localSheetId="8" name="HTML_Name" vbProcedure="false">"ANDREE"</definedName>
    <definedName function="false" hidden="false" localSheetId="8" name="HTML_PathFile" vbProcedure="false">"D:\MyHTML.htm"</definedName>
    <definedName function="false" hidden="false" localSheetId="8" name="HTML_Title" vbProcedure="false">"TANDA TERIMA"</definedName>
    <definedName function="false" hidden="false" localSheetId="8" name="hu" vbProcedure="false">{#N/A,#N/A,FALSE,"DATA"}</definedName>
    <definedName function="false" hidden="false" localSheetId="8" name="huy" vbProcedure="false">{#N/A,#N/A,FALSE,"DATA"}</definedName>
    <definedName function="false" hidden="false" localSheetId="8" name="IK" vbProcedure="false">'[87]sale-leaseback (2)'!#ref!</definedName>
    <definedName function="false" hidden="false" localSheetId="8" name="info" vbProcedure="false">{#N/A,#N/A,FALSE,"DATA"}</definedName>
    <definedName function="false" hidden="false" localSheetId="8" name="information" vbProcedure="false">{#N/A,#N/A,FALSE,"DATA"}</definedName>
    <definedName function="false" hidden="false" localSheetId="8" name="INFORMATIONS" vbProcedure="false">{#N/A,#N/A,FALSE,"DATA"}</definedName>
    <definedName function="false" hidden="false" localSheetId="8" name="Investasi_new" vbProcedure="false">#REF!</definedName>
    <definedName function="false" hidden="false" localSheetId="8" name="ji" vbProcedure="false">{#N/A,#N/A,FALSE,"DATA"}</definedName>
    <definedName function="false" hidden="false" localSheetId="8" name="jsg34jdkllfhheue" vbProcedure="false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function="false" hidden="false" localSheetId="8" name="ki" vbProcedure="false">{#N/A,#N/A,FALSE,"DATA"}</definedName>
    <definedName function="false" hidden="false" localSheetId="8" name="kiuy" vbProcedure="false">{#N/A,#N/A,FALSE,"DATA"}</definedName>
    <definedName function="false" hidden="false" localSheetId="8" name="KJ" vbProcedure="false">{#N/A,#N/A,FALSE,"DATA"}</definedName>
    <definedName function="false" hidden="false" localSheetId="8" name="KL" vbProcedure="false">{#N/A,#N/A,FALSE,"DATA"}</definedName>
    <definedName function="false" hidden="false" localSheetId="8" name="KM" vbProcedure="false">#REF!</definedName>
    <definedName function="false" hidden="false" localSheetId="8" name="L" vbProcedure="false">{#N/A,#N/A,FALSE,"DATA"}</definedName>
    <definedName function="false" hidden="false" localSheetId="8" name="lain" vbProcedure="false">[93]neraca!#ref!</definedName>
    <definedName function="false" hidden="false" localSheetId="8" name="LL" vbProcedure="false">#REF!</definedName>
    <definedName function="false" hidden="false" localSheetId="8" name="LLL" vbProcedure="false">#REF!</definedName>
    <definedName function="false" hidden="false" localSheetId="8" name="lo" vbProcedure="false">{#N/A,#N/A,FALSE,"DATA"}</definedName>
    <definedName function="false" hidden="false" localSheetId="8" name="lop" vbProcedure="false">{#N/A,#N/A,FALSE,"DATA"}</definedName>
    <definedName function="false" hidden="false" localSheetId="8" name="m" vbProcedure="false">#REF!</definedName>
    <definedName function="false" hidden="false" localSheetId="8" name="MATRE" vbProcedure="false">#REF!</definedName>
    <definedName function="false" hidden="false" localSheetId="8" name="mbuh" vbProcedure="false">{#N/A,#N/A,FALSE,"DATA"}</definedName>
    <definedName function="false" hidden="false" localSheetId="8" name="mito" vbProcedure="false">{#N/A,#N/A,FALSE,"India - 3f";#N/A,#N/A,FALSE,"India - 3";#N/A,#N/A,FALSE,"India - 4f";#N/A,#N/A,FALSE,"India - 4";#N/A,#N/A,FALSE,"Retail Spider"}</definedName>
    <definedName function="false" hidden="false" localSheetId="8" name="MK" vbProcedure="false">#REF!</definedName>
    <definedName function="false" hidden="false" localSheetId="8" name="new" vbProcedure="false">'[34]sale-leaseback (2)'!#ref!</definedName>
    <definedName function="false" hidden="false" localSheetId="8" name="nn" vbProcedure="false">#REF!</definedName>
    <definedName function="false" hidden="false" localSheetId="8" name="Note_1" vbProcedure="false">#REF!</definedName>
    <definedName function="false" hidden="false" localSheetId="8" name="nrekjud" vbProcedure="false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function="false" hidden="false" localSheetId="8" name="nuhdgtfsr" vbProcedure="false">{#N/A,#N/A,FALSE,"12MFC"}</definedName>
    <definedName function="false" hidden="false" localSheetId="8" name="OK" vbProcedure="false">{"'TT'!$A$1:$AH$53"}</definedName>
    <definedName function="false" hidden="false" localSheetId="8" name="ol" vbProcedure="false">{#N/A,#N/A,FALSE,"DATA"}</definedName>
    <definedName function="false" hidden="false" localSheetId="8" name="OO" vbProcedure="false">#REF!</definedName>
    <definedName function="false" hidden="false" localSheetId="8" name="op" vbProcedure="false">{#N/A,#N/A,FALSE,"DATA"}</definedName>
    <definedName function="false" hidden="false" localSheetId="8" name="Ownership" vbProcedure="false">OFFSET([51]!Data.Top.Left,1,0)</definedName>
    <definedName function="false" hidden="false" localSheetId="8" name="PAJE" vbProcedure="false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function="false" hidden="false" localSheetId="8" name="PEBTL" vbProcedure="false">'[105]9707093'!#ref!</definedName>
    <definedName function="false" hidden="false" localSheetId="8" name="penawaran" vbProcedure="false">[106]analis!#ref!</definedName>
    <definedName function="false" hidden="false" localSheetId="8" name="Penjelasan" vbProcedure="false">#REF!</definedName>
    <definedName function="false" hidden="false" localSheetId="8" name="PK" vbProcedure="false">#REF!</definedName>
    <definedName function="false" hidden="false" localSheetId="8" name="po" vbProcedure="false">{#N/A,#N/A,FALSE,"DATA"}</definedName>
    <definedName function="false" hidden="false" localSheetId="8" name="Project" vbProcedure="false">#REF!</definedName>
    <definedName function="false" hidden="false" localSheetId="8" name="qqqqqqqqqqqqq" vbProcedure="false">{#N/A,#N/A,FALSE,"DATA"}</definedName>
    <definedName function="false" hidden="false" localSheetId="8" name="RASIO" vbProcedure="false">{"'TT'!$A$1:$AH$53"}</definedName>
    <definedName function="false" hidden="false" localSheetId="8" name="re" vbProcedure="false">{#N/A,#N/A,FALSE,"DATA"}</definedName>
    <definedName function="false" hidden="false" localSheetId="8" name="rela" vbProcedure="false">{#N/A,#N/A,FALSE,"DATA"}</definedName>
    <definedName function="false" hidden="false" localSheetId="8" name="related" vbProcedure="false">{#N/A,#N/A,FALSE,"DATA"}</definedName>
    <definedName function="false" hidden="false" localSheetId="8" name="TES" vbProcedure="false">#REF!</definedName>
    <definedName function="false" hidden="false" localSheetId="8" name="Test" vbProcedure="false">{#N/A,#N/A,FALSE,"DATA"}</definedName>
    <definedName function="false" hidden="false" localSheetId="8" name="ty" vbProcedure="false">{#N/A,#N/A,FALSE,"DATA"}</definedName>
    <definedName function="false" hidden="false" localSheetId="8" name="U" vbProcedure="false">{#N/A,#N/A,FALSE,"DATA"}</definedName>
    <definedName function="false" hidden="false" localSheetId="8" name="ui" vbProcedure="false">{#N/A,#N/A,FALSE,"DATA"}</definedName>
    <definedName function="false" hidden="false" localSheetId="8" name="UPAHA" vbProcedure="false">#REF!</definedName>
    <definedName function="false" hidden="false" localSheetId="8" name="vvvvvvvvvvv" vbProcedure="false">{#N/A,#N/A,FALSE,"DATA"}</definedName>
    <definedName function="false" hidden="false" localSheetId="8" name="WA" vbProcedure="false">'[123]aktdit(wp)'!#ref!</definedName>
    <definedName function="false" hidden="false" localSheetId="8" name="we" vbProcedure="false">{#N/A,#N/A,FALSE,"DATA"}</definedName>
    <definedName function="false" hidden="false" localSheetId="8" name="wr" vbProcedure="false">{#N/A,#N/A,FALSE,"DATA"}</definedName>
    <definedName function="false" hidden="false" localSheetId="8" name="wrn.12._.Costs._.Act._.Fcast._.All." vbProcedure="false">{#N/A,#N/A,FALSE,"Act.Fcst Costs"}</definedName>
    <definedName function="false" hidden="false" localSheetId="8" name="wrn.Accounts._.schedules." vbProcedure="false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function="false" hidden="false" localSheetId="8" name="wrn.Aging._.and._.Trend._.Analysis." vbProcedure="false">{#N/A,#N/A,FALSE,"Aging Summary";#N/A,#N/A,FALSE,"Ratio Analysis";#N/A,#N/A,FALSE,"Test 120 Day Accts";#N/A,#N/A,FALSE,"Tickmarks"}</definedName>
    <definedName function="false" hidden="false" localSheetId="8" name="wrn.All._.schedules." vbProcedure="false">{#N/A,#N/A,FALSE,"Index";#N/A,#N/A,FALSE,"STI1";#N/A,#N/A,FALSE,"STI2";#N/A,#N/A,FALSE,"STI3";#N/A,#N/A,FALSE,"Entertainment";#N/A,#N/A,FALSE,"Legals";#N/A,#N/A,FALSE,"Borrowing exps";#N/A,#N/A,FALSE,"Repairs";#N/A,#N/A,FALSE,"Research";#N/A,#N/A,FALSE,"Foreign exchg";#N/A,#N/A,FALSE,"Forex notice";#N/A,#N/A,FALSE,"Prepayments";#N/A,#N/A,FALSE,"Provisions";#N/A,#N/A,FALSE,"Stock";#N/A,#N/A,FALSE,"Assets cost";#N/A,#N/A,FALSE,"Assets NBV";#N/A,#N/A,FALSE,"Assets timing";#N/A,#N/A,FALSE,"Tax depn";#N/A,#N/A,FALSE,"Prime cost";#N/A,#N/A,FALSE,"Finance leases";#N/A,#N/A,FALSE,"Capital gains";#N/A,#N/A,FALSE,"Capital losses";#N/A,#N/A,FALSE,"Extraordinary";#N/A,#N/A,FALSE,"Exempt income";#N/A,#N/A,FALSE,"Total losses";#N/A,#N/A,FALSE,"Group losses in";#N/A,#N/A,FALSE,"Loss transfer";#N/A,#N/A,FALSE,"Foreign income";#N/A,#N/A,FALSE,"FIFs";#N/A,#N/A,FALSE,"Foreign tax crs";#N/A,#N/A,FALSE,"Royalties";#N/A,#N/A,FALSE,"Franking Acct";#N/A,#N/A,FALSE,"Dividends recd";#N/A,#N/A,FALSE,"Dividends paid";#N/A,#N/A,FALSE,"Int Div letter"}</definedName>
    <definedName function="false" hidden="false" localSheetId="8" name="wrn.Budget._.Document." vbProcedure="false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function="false" hidden="false" localSheetId="8" name="wrn.chi._.tiÆt." vbProcedure="false">{#N/A,#N/A,FALSE,"Chi tiÆt"}</definedName>
    <definedName function="false" hidden="false" localSheetId="8" name="wrn.data." vbProcedure="false">{#N/A,#N/A,FALSE,"DATA"}</definedName>
    <definedName function="false" hidden="false" localSheetId="8" name="wrn.Debbie._.Hawkins." vbProcedure="false">{"Admin Costs",#N/A,FALSE,"Act.Fcst Costs"}</definedName>
    <definedName function="false" hidden="false" localSheetId="8" name="wrn.George._.Viska." vbProcedure="false">{#N/A,#N/A,FALSE,"Cost Report";#N/A,#N/A,FALSE,"Qtly Summ.";#N/A,#N/A,FALSE,"Mar  Qtr";#N/A,#N/A,FALSE,"Report Summary"}</definedName>
    <definedName function="false" hidden="false" localSheetId="8" name="wrn.india." vbProcedure="false">{#N/A,#N/A,FALSE,"India - 3f";#N/A,#N/A,FALSE,"India - 3";#N/A,#N/A,FALSE,"India - 4f";#N/A,#N/A,FALSE,"India - 4";#N/A,#N/A,FALSE,"Retail Spider"}</definedName>
    <definedName function="false" hidden="false" localSheetId="8" name="wrn.INPUT." vbProcedure="false">{#N/A,#N/A,FALSE,"12MFC"}</definedName>
    <definedName function="false" hidden="false" localSheetId="8" name="wrn.Landscape._.schs." vbProcedure="false">{#N/A,#N/A,FALSE,"Sch10A-C";#N/A,#N/A,FALSE,"Sch10D-F";#N/A,#N/A,FALSE,"Sch10G";#N/A,#N/A,FALSE,"Sch11A";#N/A,#N/A,FALSE,"Sch11B";#N/A,#N/A,FALSE,"FinLeases";#N/A,#N/A,FALSE,"OpLeases";#N/A,#N/A,FALSE,"IntercoyAssets";#N/A,#N/A,FALSE,"IntercoyLiab";#N/A,#N/A,FALSE,"Oseaswsheet";#N/A,#N/A,FALSE,"CGTWsheet"}</definedName>
    <definedName function="false" hidden="false" localSheetId="8" name="wrn.Melbourne." vbProcedure="false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function="false" hidden="false" localSheetId="8" name="wrn.Month._.Report." vbProcedure="false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function="false" hidden="false" localSheetId="8" name="wrn.Murray._.Simons." vbProcedure="false">{#N/A,#N/A,FALSE,"Cost Report";#N/A,#N/A,FALSE,"Table 2.1";#N/A,#N/A,FALSE,"Plant Statistics";"Plant Costs",#N/A,FALSE,"Cost Summary"}</definedName>
    <definedName function="false" hidden="false" localSheetId="8" name="wrn.Peter._.Johnston." vbProcedure="false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function="false" hidden="false" localSheetId="8" name="wrn.Rob._.Smith." vbProcedure="false">{#N/A,#N/A,FALSE,"Cost Report";"Geology",#N/A,FALSE,"Cost Summary";"Geolgy Recon",#N/A,FALSE,"UG Geology Rep."}</definedName>
    <definedName function="false" hidden="false" localSheetId="8" name="wrn.Simon._.Wulff." vbProcedure="false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function="false" hidden="false" localSheetId="8" name="wrn.tax._.schedules." vbProcedure="false">{#N/A,#N/A,FALSE,"Header";#N/A,#N/A,FALSE,"AssetsCost";#N/A,#N/A,FALSE,"AssetsNBV";#N/A,#N/A,FALSE,"AssetsTiming";#N/A,#N/A,FALSE,"TaxDepn";#N/A,#N/A,FALSE,"InvestAllow";#N/A,#N/A,FALSE,"PrimeCost";#N/A,#N/A,FALSE,"Provisions";#N/A,#N/A,FALSE,"DeferredInc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GTWsheet";#N/A,#N/A,FALSE,"CapGainLoss";#N/A,#N/A,FALSE,"TrfCapLoss";#N/A,#N/A,FALSE,"Stock";#N/A,#N/A,FALSE,"Legals";#N/A,#N/A,FALSE,"SubsDonations";#N/A,#N/A,FALSE,"BadDebts";#N/A,#N/A,FALSE,"Repairs";#N/A,#N/A,FALSE,"Repairs";#N/A,#N/A,FALSE,"Consulting";#N/A,#N/A,FALSE,"Borrowexps";#N/A,#N/A,FALSE,"Royalties";#N/A,#N/A,FALSE,"FinLeaseAdjs";#N/A,#N/A,FALSE,"ForeignExchg";#N/A,#N/A,FALSE,"ForexNotice";#N/A,#N/A,FALSE,"Research";#N/A,#N/A,FALSE,"Extraordinary";#N/A,#N/A,FALSE,"ForeignIncome";#N/A,#N/A,FALSE,"Foreigntaxcrs";#N/A,#N/A,FALSE,"Dividendspaid";#N/A,#N/A,FALSE,"FIFunds";#N/A,#N/A,FALSE,"FrankingAcct";#N/A,#N/A,FALSE,"IntDivletter"}</definedName>
    <definedName function="false" hidden="false" localSheetId="8" name="wwwwwwwwwwwwww" vbProcedure="false">#REF!</definedName>
    <definedName function="false" hidden="false" localSheetId="8" name="y" vbProcedure="false">'[125]sale-leaseback (2)'!#ref!</definedName>
    <definedName function="false" hidden="false" localSheetId="8" name="YG" vbProcedure="false">{#N/A,#N/A,FALSE,"DATA"}</definedName>
    <definedName function="false" hidden="false" localSheetId="8" name="yu" vbProcedure="false">{#N/A,#N/A,FALSE,"DATA"}</definedName>
    <definedName function="false" hidden="false" localSheetId="8" name="yy" vbProcedure="false">'[125]sale-leaseback (2)'!#ref!</definedName>
    <definedName function="false" hidden="false" localSheetId="8" name="_aje05" vbProcedure="false">#REF!</definedName>
    <definedName function="false" hidden="false" localSheetId="8" name="_DD2" vbProcedure="false">{#N/A,#N/A,FALSE,"DATA"}</definedName>
    <definedName function="false" hidden="false" localSheetId="8" name="_Dist_Bin" vbProcedure="false">#REF!</definedName>
    <definedName function="false" hidden="false" localSheetId="8" name="_Dist_Values" vbProcedure="false">#REF!</definedName>
    <definedName function="false" hidden="false" localSheetId="8" name="_ff3" vbProcedure="false">{#N/A,#N/A,FALSE,"DATA"}</definedName>
    <definedName function="false" hidden="false" localSheetId="8" name="_Fill" vbProcedure="false">#REF!</definedName>
    <definedName function="false" hidden="false" localSheetId="8" name="_G1" vbProcedure="false">{#N/A,#N/A,FALSE,"DATA"}</definedName>
    <definedName function="false" hidden="false" localSheetId="8" name="_G11" vbProcedure="false">{#N/A,#N/A,FALSE,"DATA"}</definedName>
    <definedName function="false" hidden="false" localSheetId="8" name="_G2" vbProcedure="false">{#N/A,#N/A,FALSE,"DATA"}</definedName>
    <definedName function="false" hidden="false" localSheetId="8" name="_gab08" vbProcedure="false">#REF!</definedName>
    <definedName function="false" hidden="false" localSheetId="8" name="_Key1" vbProcedure="false">#REF!</definedName>
    <definedName function="false" hidden="false" localSheetId="8" name="_Key2" vbProcedure="false">#REF!</definedName>
    <definedName function="false" hidden="false" localSheetId="8" name="_MatInverse_In" vbProcedure="false">#REF!</definedName>
    <definedName function="false" hidden="false" localSheetId="8" name="_MatMult_A" vbProcedure="false">#REF!</definedName>
    <definedName function="false" hidden="false" localSheetId="8" name="_pn2" vbProcedure="false">#REF!</definedName>
    <definedName function="false" hidden="false" localSheetId="8" name="_Regression_Out" vbProcedure="false">#REF!</definedName>
    <definedName function="false" hidden="false" localSheetId="8" name="_Regression_Y" vbProcedure="false">#REF!</definedName>
    <definedName function="false" hidden="false" localSheetId="8" name="_Sort" vbProcedure="false">#REF!</definedName>
    <definedName function="false" hidden="false" localSheetId="8" name="_xlnm._FilterDatabase" vbProcedure="false">#REF!</definedName>
    <definedName function="false" hidden="false" localSheetId="8" name="__123Graph_B" vbProcedure="false">#REF!</definedName>
    <definedName function="false" hidden="false" localSheetId="8" name="__aje05" vbProcedure="false">#REF!</definedName>
    <definedName function="false" hidden="false" localSheetId="8" name="__gab08" vbProcedure="false">#REF!</definedName>
    <definedName function="false" hidden="false" localSheetId="8" name="__hu1" vbProcedure="false">{#N/A,#N/A,FALSE,"DATA"}</definedName>
    <definedName function="false" hidden="false" localSheetId="8" name="__pn2" vbProcedure="false">#REF!</definedName>
    <definedName function="false" hidden="false" localSheetId="8" name="___aje05" vbProcedure="false">#REF!</definedName>
    <definedName function="false" hidden="false" localSheetId="8" name="____aje05" vbProcedure="false">#REF!</definedName>
    <definedName function="false" hidden="false" localSheetId="8" name="_____aje05" vbProcedure="false">#REF!</definedName>
    <definedName function="false" hidden="false" localSheetId="8" name="______aje05" vbProcedure="false">#REF!</definedName>
    <definedName function="false" hidden="false" localSheetId="8" name="_______aje05" vbProcedure="false">#REF!</definedName>
    <definedName function="false" hidden="false" localSheetId="8" name="________aje05" vbProcedure="false">#REF!</definedName>
    <definedName function="false" hidden="false" localSheetId="8" name="_________aje05" vbProcedure="false">#REF!</definedName>
    <definedName function="false" hidden="false" localSheetId="8" name="__________aje05" vbProcedure="false">#REF!</definedName>
    <definedName function="false" hidden="false" localSheetId="8" name="___________aje05" vbProcedure="false">#REF!</definedName>
    <definedName function="false" hidden="false" localSheetId="8" name="____________aje05" vbProcedure="false">#REF!</definedName>
    <definedName function="false" hidden="false" localSheetId="8" name="_____________aje05" vbProcedure="false">#REF!</definedName>
    <definedName function="false" hidden="false" localSheetId="8" name="______________aje05" vbProcedure="false">#REF!</definedName>
    <definedName function="false" hidden="false" localSheetId="8" name="_______________aje05" vbProcedure="false">#REF!</definedName>
    <definedName function="false" hidden="false" localSheetId="8" name="________________aje05" vbProcedure="false">#REF!</definedName>
    <definedName function="false" hidden="false" localSheetId="8" name="_________________aje05" vbProcedure="false">#REF!</definedName>
    <definedName function="false" hidden="false" localSheetId="10" name="aaaaaaaaaaaaa" vbProcedure="false">#REF!</definedName>
    <definedName function="false" hidden="false" localSheetId="10" name="COGS" vbProcedure="false">[43]COGS!$B$1:$AH$1048576</definedName>
    <definedName function="false" hidden="false" localSheetId="10" name="HPP" vbProcedure="false">'[43]HPP PABRIK'!$C$1:$AB$1048576</definedName>
    <definedName function="false" hidden="false" localSheetId="10" name="HPPDEPO" vbProcedure="false">'[43]HPP DEPO'!$A$1:$AMJ$1048576</definedName>
    <definedName function="false" hidden="false" localSheetId="10" name="more" vbProcedure="false">'REKAP GL'!$D$60</definedName>
    <definedName function="false" hidden="false" localSheetId="10" name="NRC" vbProcedure="false">'[43]NERACA LAJUR'!$A$1:$S$1048576</definedName>
    <definedName function="false" hidden="false" localSheetId="10" name="rekapgl" vbProcedure="false">'REKAP GL'!$B:$H</definedName>
    <definedName function="false" hidden="false" localSheetId="10" name="wrn.chi._.tiÆt." vbProcedure="false">{#N/A,#N/A,FALSE,"Chi tiÆt"}</definedName>
    <definedName function="false" hidden="false" localSheetId="10" name="wwwwwwwwwwwwww" vbProcedure="false">#REF!</definedName>
    <definedName function="false" hidden="false" localSheetId="10" name="_Fill" vbProcedure="false">#REF!</definedName>
    <definedName function="false" hidden="false" localSheetId="10" name="_Key1" vbProcedure="false">#REF!</definedName>
    <definedName function="false" hidden="false" localSheetId="10" name="_Key2" vbProcedure="false">#REF!</definedName>
    <definedName function="false" hidden="false" localSheetId="10" name="_pn2" vbProcedure="false">#REF!</definedName>
    <definedName function="false" hidden="false" localSheetId="10" name="_Sort" vbProcedure="false">#REF!</definedName>
    <definedName function="false" hidden="false" localSheetId="10" name="__pn2" vbProcedure="false">#REF!</definedName>
    <definedName function="false" hidden="false" localSheetId="13" name="aaaaaaaaaaaaa" vbProcedure="false">#REF!</definedName>
    <definedName function="false" hidden="false" localSheetId="13" name="COGS" vbProcedure="false">[41]COGS!$B$1:$AH$1048576</definedName>
    <definedName function="false" hidden="false" localSheetId="13" name="HPP" vbProcedure="false">'HPP PABRIK'!$C:$AB</definedName>
    <definedName function="false" hidden="false" localSheetId="13" name="HPPDEPO" vbProcedure="false">'[41]HPP DEPO'!$A$1:$AMJ$1048576</definedName>
    <definedName function="false" hidden="false" localSheetId="13" name="NRC" vbProcedure="false">'[41]NERACA LAJUR'!$A$1:$S$1048576</definedName>
    <definedName function="false" hidden="false" localSheetId="13" name="rekapgl" vbProcedure="false">'[41]REKAP GL'!$B$1:$H$1048576</definedName>
    <definedName function="false" hidden="false" localSheetId="13" name="wrn.chi._.tiÆt." vbProcedure="false">{#N/A,#N/A,FALSE,"Chi tiÆt"}</definedName>
    <definedName function="false" hidden="false" localSheetId="13" name="wwwwwwwwwwwwww" vbProcedure="false">#REF!</definedName>
    <definedName function="false" hidden="false" localSheetId="13" name="_Fill" vbProcedure="false">#REF!</definedName>
    <definedName function="false" hidden="false" localSheetId="13" name="_Key1" vbProcedure="false">#REF!</definedName>
    <definedName function="false" hidden="false" localSheetId="13" name="_Key2" vbProcedure="false">#REF!</definedName>
    <definedName function="false" hidden="false" localSheetId="13" name="_pn2" vbProcedure="false">#REF!</definedName>
    <definedName function="false" hidden="false" localSheetId="13" name="_Sort" vbProcedure="false">#REF!</definedName>
    <definedName function="false" hidden="false" localSheetId="13" name="__pn2" vbProcedure="false">#REF!</definedName>
    <definedName function="false" hidden="false" localSheetId="14" name="COGS" vbProcedure="false">[41]COGS!$B$1:$AH$1048576</definedName>
    <definedName function="false" hidden="false" localSheetId="14" name="HPP" vbProcedure="false">'[41]HPP PABRIK'!$C$1:$AB$1048576</definedName>
    <definedName function="false" hidden="false" localSheetId="14" name="HPPDEPO" vbProcedure="false">'[41]HPP DEPO'!$A$1:$AMJ$1048576</definedName>
    <definedName function="false" hidden="false" localSheetId="14" name="NRC" vbProcedure="false">'[41]NERACA LAJUR'!$A$1:$S$1048576</definedName>
    <definedName function="false" hidden="false" localSheetId="14" name="rekapgl" vbProcedure="false">'[41]REKAP GL'!$B$1:$H$1048576</definedName>
    <definedName function="false" hidden="false" localSheetId="14" name="wrn.chi._.tiÆt." vbProcedure="false">{#N/A,#N/A,FALSE,"Chi tiÆt"}</definedName>
    <definedName function="false" hidden="false" localSheetId="14" name="wwwwwwwwwwwwww" vbProcedure="false">#REF!</definedName>
    <definedName function="false" hidden="false" localSheetId="14" name="_Key1" vbProcedure="false">#REF!</definedName>
    <definedName function="false" hidden="false" localSheetId="14" name="_pn2" vbProcedure="false">#REF!</definedName>
    <definedName function="false" hidden="false" localSheetId="14" name="__pn2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5" authorId="0">
      <text>
        <r>
          <rPr>
            <sz val="11"/>
            <color rgb="FF000000"/>
            <rFont val="Calibri"/>
            <family val="2"/>
            <charset val="1"/>
          </rPr>
          <t xml:space="preserve">Ovan:
</t>
        </r>
        <r>
          <rPr>
            <sz val="9"/>
            <color rgb="FF000000"/>
            <rFont val="Tahoma"/>
            <family val="0"/>
            <charset val="1"/>
          </rPr>
          <t xml:space="preserve">Auto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2" authorId="0">
      <text>
        <r>
          <rPr>
            <sz val="11"/>
            <color rgb="FF000000"/>
            <rFont val="Calibri"/>
            <family val="2"/>
            <charset val="1"/>
          </rPr>
          <t xml:space="preserve">era:
</t>
        </r>
        <r>
          <rPr>
            <sz val="9"/>
            <color rgb="FF000000"/>
            <rFont val="Tahoma"/>
            <family val="2"/>
            <charset val="1"/>
          </rPr>
          <t xml:space="preserve">update Okt 2017</t>
        </r>
      </text>
    </comment>
    <comment ref="G2" authorId="0">
      <text>
        <r>
          <rPr>
            <sz val="11"/>
            <color rgb="FF000000"/>
            <rFont val="Calibri"/>
            <family val="2"/>
            <charset val="1"/>
          </rPr>
          <t xml:space="preserve">era:
</t>
        </r>
        <r>
          <rPr>
            <sz val="9"/>
            <color rgb="FF000000"/>
            <rFont val="Tahoma"/>
            <family val="2"/>
            <charset val="1"/>
          </rPr>
          <t xml:space="preserve">update Januari 2018
masuk laporan Desember 2017</t>
        </r>
      </text>
    </comment>
    <comment ref="H2" authorId="0">
      <text>
        <r>
          <rPr>
            <sz val="11"/>
            <color rgb="FF000000"/>
            <rFont val="Calibri"/>
            <family val="2"/>
            <charset val="1"/>
          </rPr>
          <t xml:space="preserve">era:
</t>
        </r>
        <r>
          <rPr>
            <sz val="9"/>
            <color rgb="FF000000"/>
            <rFont val="Tahoma"/>
            <family val="2"/>
            <charset val="1"/>
          </rPr>
          <t xml:space="preserve">Harga baru masuk Lapkeu Bulan April 2018
</t>
        </r>
      </text>
    </comment>
    <comment ref="I2" authorId="0">
      <text>
        <r>
          <rPr>
            <sz val="11"/>
            <color rgb="FF000000"/>
            <rFont val="Calibri"/>
            <family val="2"/>
            <charset val="1"/>
          </rPr>
          <t xml:space="preserve">era:
</t>
        </r>
        <r>
          <rPr>
            <sz val="9"/>
            <color rgb="FF000000"/>
            <rFont val="Tahoma"/>
            <family val="2"/>
            <charset val="1"/>
          </rPr>
          <t xml:space="preserve">Harga baru masuk Lapkeu Bulan Oktober 2018
</t>
        </r>
      </text>
    </comment>
    <comment ref="J2" authorId="0">
      <text>
        <r>
          <rPr>
            <sz val="11"/>
            <color rgb="FF000000"/>
            <rFont val="Calibri"/>
            <family val="2"/>
            <charset val="1"/>
          </rPr>
          <t xml:space="preserve">era:
</t>
        </r>
        <r>
          <rPr>
            <sz val="9"/>
            <color rgb="FF000000"/>
            <rFont val="Tahoma"/>
            <family val="2"/>
            <charset val="1"/>
          </rPr>
          <t xml:space="preserve">peruahan harga VIT</t>
        </r>
      </text>
    </comment>
    <comment ref="K2" authorId="0">
      <text>
        <r>
          <rPr>
            <sz val="11"/>
            <color rgb="FF000000"/>
            <rFont val="Calibri"/>
            <family val="2"/>
            <charset val="1"/>
          </rPr>
          <t xml:space="preserve">era:
</t>
        </r>
        <r>
          <rPr>
            <sz val="9"/>
            <color rgb="FF000000"/>
            <rFont val="Tahoma"/>
            <family val="2"/>
            <charset val="1"/>
          </rPr>
          <t xml:space="preserve">peruahan harga AQUA
</t>
        </r>
      </text>
    </comment>
    <comment ref="L2" authorId="0">
      <text>
        <r>
          <rPr>
            <sz val="11"/>
            <color rgb="FF000000"/>
            <rFont val="Calibri"/>
            <family val="2"/>
            <charset val="1"/>
          </rPr>
          <t xml:space="preserve">era:
</t>
        </r>
        <r>
          <rPr>
            <sz val="9"/>
            <color rgb="FF000000"/>
            <rFont val="Tahoma"/>
            <family val="2"/>
            <charset val="1"/>
          </rPr>
          <t xml:space="preserve">peruahan harga AQUA
Gln Isi,  AQ 1.500 dan VIT 330</t>
        </r>
      </text>
    </comment>
    <comment ref="M2" authorId="0">
      <text>
        <r>
          <rPr>
            <sz val="11"/>
            <color rgb="FF000000"/>
            <rFont val="Calibri"/>
            <family val="2"/>
            <charset val="1"/>
          </rPr>
          <t xml:space="preserve">era:
</t>
        </r>
        <r>
          <rPr>
            <sz val="9"/>
            <color rgb="FF000000"/>
            <rFont val="Tahoma"/>
            <family val="2"/>
            <charset val="1"/>
          </rPr>
          <t xml:space="preserve">perubahan harge VIT550ml
harga turun
25,030 -&gt; 24,030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39" authorId="0">
      <text>
        <r>
          <rPr>
            <sz val="11"/>
            <color rgb="FF000000"/>
            <rFont val="Calibri"/>
            <family val="2"/>
            <charset val="1"/>
          </rPr>
          <t xml:space="preserve">karin:
</t>
        </r>
        <r>
          <rPr>
            <sz val="9"/>
            <color rgb="FF000000"/>
            <rFont val="Tahoma"/>
            <family val="2"/>
            <charset val="1"/>
          </rPr>
          <t xml:space="preserve">Biprom dipindah ke cash back</t>
        </r>
      </text>
    </comment>
    <comment ref="G34" authorId="0">
      <text>
        <r>
          <rPr>
            <sz val="11"/>
            <color rgb="FF000000"/>
            <rFont val="Calibri"/>
            <family val="2"/>
            <charset val="1"/>
          </rPr>
          <t xml:space="preserve">karin:
</t>
        </r>
        <r>
          <rPr>
            <sz val="9"/>
            <color rgb="FF000000"/>
            <rFont val="Tahoma"/>
            <family val="2"/>
            <charset val="1"/>
          </rPr>
          <t xml:space="preserve">ada pembayaran tag oa depo ke transporter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89" authorId="0">
      <text>
        <r>
          <rPr>
            <sz val="11"/>
            <color rgb="FF000000"/>
            <rFont val="Calibri"/>
            <family val="2"/>
            <charset val="1"/>
          </rPr>
          <t xml:space="preserve">era:
</t>
        </r>
        <r>
          <rPr>
            <sz val="9"/>
            <color rgb="FF000000"/>
            <rFont val="Tahoma"/>
            <family val="2"/>
            <charset val="1"/>
          </rPr>
          <t xml:space="preserve">update Jan 21</t>
        </r>
      </text>
    </comment>
    <comment ref="C3" authorId="0">
      <text>
        <r>
          <rPr>
            <sz val="11"/>
            <color rgb="FF000000"/>
            <rFont val="Calibri"/>
            <family val="2"/>
            <charset val="1"/>
          </rPr>
          <t xml:space="preserve">era:
</t>
        </r>
        <r>
          <rPr>
            <sz val="9"/>
            <color rgb="FF000000"/>
            <rFont val="Tahoma"/>
            <family val="2"/>
            <charset val="1"/>
          </rPr>
          <t xml:space="preserve">Harga baru masuk Lapkeu Bulan Oktober 2018
</t>
        </r>
      </text>
    </comment>
    <comment ref="D3" authorId="0">
      <text>
        <r>
          <rPr>
            <sz val="11"/>
            <color rgb="FF000000"/>
            <rFont val="Calibri"/>
            <family val="2"/>
            <charset val="1"/>
          </rPr>
          <t xml:space="preserve">era:
</t>
        </r>
        <r>
          <rPr>
            <sz val="9"/>
            <color rgb="FF000000"/>
            <rFont val="Tahoma"/>
            <family val="2"/>
            <charset val="1"/>
          </rPr>
          <t xml:space="preserve">perubahan harga VIT</t>
        </r>
      </text>
    </comment>
    <comment ref="E3" authorId="0">
      <text>
        <r>
          <rPr>
            <sz val="11"/>
            <color rgb="FF000000"/>
            <rFont val="Calibri"/>
            <family val="2"/>
            <charset val="1"/>
          </rPr>
          <t xml:space="preserve">era:
</t>
        </r>
        <r>
          <rPr>
            <sz val="9"/>
            <color rgb="FF000000"/>
            <rFont val="Tahoma"/>
            <family val="2"/>
            <charset val="1"/>
          </rPr>
          <t xml:space="preserve">perubahan harga AQUA</t>
        </r>
      </text>
    </comment>
    <comment ref="F3" authorId="0">
      <text>
        <r>
          <rPr>
            <sz val="11"/>
            <color rgb="FF000000"/>
            <rFont val="Calibri"/>
            <family val="2"/>
            <charset val="1"/>
          </rPr>
          <t xml:space="preserve">era:
</t>
        </r>
        <r>
          <rPr>
            <sz val="9"/>
            <color rgb="FF000000"/>
            <rFont val="Tahoma"/>
            <family val="2"/>
            <charset val="1"/>
          </rPr>
          <t xml:space="preserve">peruahan harga AQ.ISI AQ1500 dan VIT330</t>
        </r>
      </text>
    </comment>
    <comment ref="G3" authorId="0">
      <text>
        <r>
          <rPr>
            <sz val="11"/>
            <color rgb="FF000000"/>
            <rFont val="Calibri"/>
            <family val="2"/>
            <charset val="1"/>
          </rPr>
          <t xml:space="preserve">era:
</t>
        </r>
        <r>
          <rPr>
            <sz val="9"/>
            <color rgb="FF000000"/>
            <rFont val="Tahoma"/>
            <family val="2"/>
            <charset val="1"/>
          </rPr>
          <t xml:space="preserve">peruahan harga VIT.550ml
29,000 -&gt; 28,000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M80" authorId="0">
      <text>
        <r>
          <rPr>
            <sz val="11"/>
            <color rgb="FF000000"/>
            <rFont val="Calibri"/>
            <family val="2"/>
            <charset val="1"/>
          </rPr>
          <t xml:space="preserve">karin:
</t>
        </r>
        <r>
          <rPr>
            <sz val="9"/>
            <color rgb="FF000000"/>
            <rFont val="Tahoma"/>
            <family val="2"/>
            <charset val="1"/>
          </rPr>
          <t xml:space="preserve">BIAYA DEPO 5.676.000</t>
        </r>
      </text>
    </comment>
  </commentList>
</comments>
</file>

<file path=xl/sharedStrings.xml><?xml version="1.0" encoding="utf-8"?>
<sst xmlns="http://schemas.openxmlformats.org/spreadsheetml/2006/main" count="13711" uniqueCount="2174">
  <si>
    <t xml:space="preserve">JOURNAL ENTRI</t>
  </si>
  <si>
    <t xml:space="preserve">Jenis Jurnal</t>
  </si>
  <si>
    <t xml:space="preserve">KAS DEPO</t>
  </si>
  <si>
    <t xml:space="preserve">Tanggal</t>
  </si>
  <si>
    <t xml:space="preserve">7 Januari 2022</t>
  </si>
  <si>
    <t xml:space="preserve">No</t>
  </si>
  <si>
    <t xml:space="preserve">2022/A/KS/0001</t>
  </si>
  <si>
    <t xml:space="preserve">Referensi</t>
  </si>
  <si>
    <t xml:space="preserve">Account</t>
  </si>
  <si>
    <t xml:space="preserve">Nama Account</t>
  </si>
  <si>
    <t xml:space="preserve">Keterangan</t>
  </si>
  <si>
    <t xml:space="preserve">Debet</t>
  </si>
  <si>
    <t xml:space="preserve">Kredit</t>
  </si>
  <si>
    <t xml:space="preserve">KAS OPERASI</t>
  </si>
  <si>
    <t xml:space="preserve">Sales : Budi</t>
  </si>
  <si>
    <t xml:space="preserve">PIUTANG DAGANG RETAIL TUNAI</t>
  </si>
  <si>
    <t xml:space="preserve">INV/555-00001</t>
  </si>
  <si>
    <t xml:space="preserve">+</t>
  </si>
  <si>
    <t xml:space="preserve">Jumlah</t>
  </si>
  <si>
    <t xml:space="preserve">LAPORAN PENJUALAN PER PRODUK</t>
  </si>
  <si>
    <t xml:space="preserve">CASH</t>
  </si>
  <si>
    <t xml:space="preserve">CREDIT</t>
  </si>
  <si>
    <t xml:space="preserve">TUNAI/ KREDIT</t>
  </si>
  <si>
    <t xml:space="preserve">ID PRODUK</t>
  </si>
  <si>
    <t xml:space="preserve">NAMA PRODUK</t>
  </si>
  <si>
    <t xml:space="preserve">KUANTITAS</t>
  </si>
  <si>
    <t xml:space="preserve">JUMLAH</t>
  </si>
  <si>
    <t xml:space="preserve">DISCOUNT PRINCIPLE</t>
  </si>
  <si>
    <t xml:space="preserve">DISCOUNT DISTRIBUTOR</t>
  </si>
  <si>
    <t xml:space="preserve">DISCOUNT INTERNAL</t>
  </si>
  <si>
    <t xml:space="preserve">DISCOUNT CN</t>
  </si>
  <si>
    <t xml:space="preserve">DISC CASH BACK</t>
  </si>
  <si>
    <t xml:space="preserve">NETT</t>
  </si>
  <si>
    <t xml:space="preserve">HPP</t>
  </si>
  <si>
    <t xml:space="preserve">LABA KOTOR</t>
  </si>
  <si>
    <t xml:space="preserve">AQ.1500ML 1X12</t>
  </si>
  <si>
    <t xml:space="preserve">KREDIT</t>
  </si>
  <si>
    <t xml:space="preserve">AQ.1500ML MULTIPACK 1X6</t>
  </si>
  <si>
    <t xml:space="preserve">AQ.220ML LOCAL 1X48</t>
  </si>
  <si>
    <t xml:space="preserve">AQ.330ML 1X24</t>
  </si>
  <si>
    <t xml:space="preserve">AQ.380 REFLECTIONS 1X12</t>
  </si>
  <si>
    <t xml:space="preserve">74559g</t>
  </si>
  <si>
    <t xml:space="preserve">AQ.5GALLON BTL</t>
  </si>
  <si>
    <t xml:space="preserve">AQ.5GALLON ISI</t>
  </si>
  <si>
    <t xml:space="preserve">AQ.600ML 1X24</t>
  </si>
  <si>
    <t xml:space="preserve">AQ.KRTN 1500 ML 1X1</t>
  </si>
  <si>
    <t xml:space="preserve">AQ.TISSUE</t>
  </si>
  <si>
    <t xml:space="preserve">KARTON AQ 220ML LOCAL 1X1</t>
  </si>
  <si>
    <t xml:space="preserve">KARTON VIT 200 ML</t>
  </si>
  <si>
    <t xml:space="preserve">145142C1</t>
  </si>
  <si>
    <t xml:space="preserve">MIZONE 500ML COMBO</t>
  </si>
  <si>
    <t xml:space="preserve">MIZONE ACTIV LYCHEE LEMON 350ML 1X12</t>
  </si>
  <si>
    <t xml:space="preserve">145141P</t>
  </si>
  <si>
    <t xml:space="preserve">MIZONE ACTIVE LYCHEE LEMON 500ML 1X1</t>
  </si>
  <si>
    <t xml:space="preserve">MIZONE ACTIVE LYCHEE LEMON 500ML 1X12</t>
  </si>
  <si>
    <t xml:space="preserve">145144P</t>
  </si>
  <si>
    <t xml:space="preserve">MIZONE BREAK FREE CHERRY BLOSSOM 500ML 1X1</t>
  </si>
  <si>
    <t xml:space="preserve">MIZONE BREAK FREE CHERRY BLOSSOM 500ML 1x12</t>
  </si>
  <si>
    <t xml:space="preserve">145143P</t>
  </si>
  <si>
    <t xml:space="preserve">MIZONE MOOD UP CRANBERRY 500ML 1X1</t>
  </si>
  <si>
    <t xml:space="preserve">MIZONE MOOD UP CRANBERRY 500ML 1X12</t>
  </si>
  <si>
    <t xml:space="preserve">145679P</t>
  </si>
  <si>
    <t xml:space="preserve">MIZONE MOVE ON STARFRUIT 500ML 1X1</t>
  </si>
  <si>
    <t xml:space="preserve">MIZONE MOVE ON STARFRUIT 500ML 1X12</t>
  </si>
  <si>
    <t xml:space="preserve">74565P</t>
  </si>
  <si>
    <t xml:space="preserve">VT.1500ML 1X1</t>
  </si>
  <si>
    <t xml:space="preserve">VT.1500ML 1X12</t>
  </si>
  <si>
    <t xml:space="preserve">VT.200ML LOCAL 1X48</t>
  </si>
  <si>
    <t xml:space="preserve">173022R</t>
  </si>
  <si>
    <t xml:space="preserve">VT.200ML LOCAL 1X48 REJECT</t>
  </si>
  <si>
    <t xml:space="preserve">112839PR</t>
  </si>
  <si>
    <t xml:space="preserve">VT.330ML 1X1 REJECT</t>
  </si>
  <si>
    <t xml:space="preserve">VT.330ML 1X24</t>
  </si>
  <si>
    <t xml:space="preserve">157095P</t>
  </si>
  <si>
    <t xml:space="preserve">VT.550 ML 1X1 PCS</t>
  </si>
  <si>
    <t xml:space="preserve">157095pR</t>
  </si>
  <si>
    <t xml:space="preserve">VT.550 ML 1X1 PCS REJECT</t>
  </si>
  <si>
    <t xml:space="preserve">VT.550 ML 1X24</t>
  </si>
  <si>
    <t xml:space="preserve">74560g</t>
  </si>
  <si>
    <t xml:space="preserve">VT.5GALON BTL</t>
  </si>
  <si>
    <t xml:space="preserve">VT.5GLN ISI</t>
  </si>
  <si>
    <t xml:space="preserve">74566PR</t>
  </si>
  <si>
    <t xml:space="preserve">VT.600ML 1X1 REJECT</t>
  </si>
  <si>
    <t xml:space="preserve">VT.TISSUE</t>
  </si>
  <si>
    <t xml:space="preserve">DISCOUNT CASH BACK</t>
  </si>
  <si>
    <t xml:space="preserve">TOTAL PENJUALAN CREDIT</t>
  </si>
  <si>
    <t xml:space="preserve">74559G</t>
  </si>
  <si>
    <t xml:space="preserve">PENJUALAN BERSIH</t>
  </si>
  <si>
    <t xml:space="preserve">74560G</t>
  </si>
  <si>
    <t xml:space="preserve">PENJ GLN BTL</t>
  </si>
  <si>
    <t xml:space="preserve">PENJ PALLET</t>
  </si>
  <si>
    <t xml:space="preserve">PALLET</t>
  </si>
  <si>
    <t xml:space="preserve">PENJ SPS</t>
  </si>
  <si>
    <t xml:space="preserve">DPP</t>
  </si>
  <si>
    <t xml:space="preserve">PPN</t>
  </si>
  <si>
    <t xml:space="preserve">PENJ</t>
  </si>
  <si>
    <t xml:space="preserve">GALLON BOTOL</t>
  </si>
  <si>
    <t xml:space="preserve">TOTAL</t>
  </si>
  <si>
    <t xml:space="preserve">TTL PENJUALAN</t>
  </si>
  <si>
    <t xml:space="preserve">TTL SALES</t>
  </si>
  <si>
    <t xml:space="preserve">COGS</t>
  </si>
  <si>
    <t xml:space="preserve">Discount TIV</t>
  </si>
  <si>
    <t xml:space="preserve">SELISIH</t>
  </si>
  <si>
    <t xml:space="preserve">Discount Dsitributor</t>
  </si>
  <si>
    <t xml:space="preserve">Discount Internal</t>
  </si>
  <si>
    <t xml:space="preserve">Discount CN</t>
  </si>
  <si>
    <t xml:space="preserve">Discount Cash Back</t>
  </si>
  <si>
    <t xml:space="preserve">KODE AKUNT LK &amp; DMS-3</t>
  </si>
  <si>
    <t xml:space="preserve">N/P</t>
  </si>
  <si>
    <t xml:space="preserve">KETERANGAN</t>
  </si>
  <si>
    <t xml:space="preserve">POSISI</t>
  </si>
  <si>
    <t xml:space="preserve">KAS BESAR</t>
  </si>
  <si>
    <t xml:space="preserve">NRC &amp; DMS</t>
  </si>
  <si>
    <t xml:space="preserve">BANK BCA DIREKSI</t>
  </si>
  <si>
    <t xml:space="preserve">110201A</t>
  </si>
  <si>
    <t xml:space="preserve">BANK CIMB DIREKSI</t>
  </si>
  <si>
    <t xml:space="preserve">BANK SEJATI 55</t>
  </si>
  <si>
    <t xml:space="preserve">BANK PUSAT PT</t>
  </si>
  <si>
    <t xml:space="preserve">HUB R/K PUSAT</t>
  </si>
  <si>
    <t xml:space="preserve">NRC</t>
  </si>
  <si>
    <t xml:space="preserve">KAS KE KAS</t>
  </si>
  <si>
    <t xml:space="preserve">PIUTANG DAGANG RETAIL KREDIT</t>
  </si>
  <si>
    <t xml:space="preserve">PIUTANG TIV</t>
  </si>
  <si>
    <t xml:space="preserve">PIUTANG PUSAT</t>
  </si>
  <si>
    <t xml:space="preserve">PIUTANG MSSUPPORT</t>
  </si>
  <si>
    <t xml:space="preserve">PIUTANG JAMSOSTEK</t>
  </si>
  <si>
    <t xml:space="preserve">PIUTANG KARYAWAN</t>
  </si>
  <si>
    <t xml:space="preserve">PIUTANG DIVISI </t>
  </si>
  <si>
    <t xml:space="preserve">SEWA DI BAYAR DIMUKA</t>
  </si>
  <si>
    <t xml:space="preserve">BIAYA THR DIBAYAR DIMUKA</t>
  </si>
  <si>
    <t xml:space="preserve">BEBAN DIBAYAR DIMUKA</t>
  </si>
  <si>
    <t xml:space="preserve">PPN MASUKAN</t>
  </si>
  <si>
    <t xml:space="preserve">PERSEDIAAN</t>
  </si>
  <si>
    <t xml:space="preserve">PERSEDIAAN GUDANG TEMBOK</t>
  </si>
  <si>
    <t xml:space="preserve">PERSEDIAAN TAC</t>
  </si>
  <si>
    <t xml:space="preserve">HUTANG DAGANG TIV</t>
  </si>
  <si>
    <t xml:space="preserve">BIAYA YMHD-BUNGA MODAL KERJA</t>
  </si>
  <si>
    <t xml:space="preserve">BIAYA YMHD-GAJI DEWA ASTA NUSANTARA</t>
  </si>
  <si>
    <t xml:space="preserve">BIAYA YMHD-GAJI G0 CLEAN INDONESIA</t>
  </si>
  <si>
    <t xml:space="preserve">BIAYA YMHD-GAJI G0 CLEAN INDONESIA OB</t>
  </si>
  <si>
    <t xml:space="preserve">BIAYA YMHD-GAJI PAM</t>
  </si>
  <si>
    <t xml:space="preserve">BIAYA YMHD-GAJI SEMANGG1 3</t>
  </si>
  <si>
    <t xml:space="preserve">BIAYA YMHD-GAJI SEMANGG1 3 SECURITY</t>
  </si>
  <si>
    <t xml:space="preserve">BIAYA YMHD-GAJI SSS</t>
  </si>
  <si>
    <t xml:space="preserve">BIAYA YMHD-GAJI TWO WIN</t>
  </si>
  <si>
    <t xml:space="preserve">BIAYA YMHD-GAJI</t>
  </si>
  <si>
    <t xml:space="preserve">BIAYA YHMD-BBM</t>
  </si>
  <si>
    <t xml:space="preserve">BIAYA YMHD-INSENTIF</t>
  </si>
  <si>
    <t xml:space="preserve">BIAYA YMHD-ONGKOS ANGKUT</t>
  </si>
  <si>
    <t xml:space="preserve">BIAYA YMHD-JASA MANAGEMEN FEE</t>
  </si>
  <si>
    <t xml:space="preserve">HUTANG MS SUPPORT</t>
  </si>
  <si>
    <t xml:space="preserve">BIAYA YMHD-JAMSOSTEK</t>
  </si>
  <si>
    <t xml:space="preserve">HUTANG PUSAT</t>
  </si>
  <si>
    <t xml:space="preserve">PAJAK YMHD-PPN DN</t>
  </si>
  <si>
    <t xml:space="preserve">PPN KELUARAN</t>
  </si>
  <si>
    <t xml:space="preserve">PAJAK YMHD-PPh25</t>
  </si>
  <si>
    <t xml:space="preserve">PAJAK YMHD-PPh23</t>
  </si>
  <si>
    <t xml:space="preserve">REK.LISTRIK, TELP,PAM YMH DIBAYAR</t>
  </si>
  <si>
    <t xml:space="preserve">DMS</t>
  </si>
  <si>
    <t xml:space="preserve">MODAL</t>
  </si>
  <si>
    <t xml:space="preserve">JAMINAN PELANGGAN</t>
  </si>
  <si>
    <t xml:space="preserve">LABA DITAHAN</t>
  </si>
  <si>
    <t xml:space="preserve">TITIPAN PELANGGAN</t>
  </si>
  <si>
    <t xml:space="preserve">TITIPAN KOPERASI</t>
  </si>
  <si>
    <t xml:space="preserve">TITIPAN JAMSOSTEK</t>
  </si>
  <si>
    <t xml:space="preserve">TITIPAN PELANGGAN MO</t>
  </si>
  <si>
    <t xml:space="preserve">TITIPAN PELANGGAN KE REK PT</t>
  </si>
  <si>
    <t xml:space="preserve">TITIPAN TOKO 55</t>
  </si>
  <si>
    <t xml:space="preserve">TITIPAN DENDA</t>
  </si>
  <si>
    <t xml:space="preserve">TITIPAN KLAIM</t>
  </si>
  <si>
    <t xml:space="preserve">LABA TAHUN TAHUN LALU</t>
  </si>
  <si>
    <t xml:space="preserve">LABA  TAHUN BERJALAN</t>
  </si>
  <si>
    <t xml:space="preserve">LABA BULAN BERJALAN</t>
  </si>
  <si>
    <t xml:space="preserve">PENJUALAN TUNAI</t>
  </si>
  <si>
    <t xml:space="preserve">LR </t>
  </si>
  <si>
    <t xml:space="preserve">PENJUALAN TUNAI GALON BOTOL</t>
  </si>
  <si>
    <t xml:space="preserve">PENJUALAN TUNAI PALLET</t>
  </si>
  <si>
    <t xml:space="preserve">POT PENJUALAN TUNAI TIV</t>
  </si>
  <si>
    <t xml:space="preserve">POT PENJUALAN TUNAI DISTRIBUTOR</t>
  </si>
  <si>
    <t xml:space="preserve">POT PENJUALAN TUNAI INTERNAL</t>
  </si>
  <si>
    <t xml:space="preserve">POT PENJUALAN TUNAI INTERNAL CN</t>
  </si>
  <si>
    <t xml:space="preserve">POT PENJUALAN TUNAI INTERNAL CASH BACK</t>
  </si>
  <si>
    <t xml:space="preserve">POT PENJUALAN TUNAI GALON BOTOL TIV</t>
  </si>
  <si>
    <t xml:space="preserve">POT PENJUALAN TUNAI GALON BOTOL DISTRIBUTOR</t>
  </si>
  <si>
    <t xml:space="preserve">POT PENJUALAN TUNAI GALON BOTOL INTERNAL</t>
  </si>
  <si>
    <t xml:space="preserve">PENJUALAN KREDIT</t>
  </si>
  <si>
    <t xml:space="preserve">PENJUALAN KREDIT GALON BOTOL</t>
  </si>
  <si>
    <t xml:space="preserve">PENJUALAN KREDIT PALLET</t>
  </si>
  <si>
    <t xml:space="preserve">POT PENJUALAN KREDIT TIV</t>
  </si>
  <si>
    <t xml:space="preserve">POT PENJUALAN KREDIT DISTRIBUTOR</t>
  </si>
  <si>
    <t xml:space="preserve">POT PENJUALAN KREDIT INTERNAL</t>
  </si>
  <si>
    <t xml:space="preserve">POT PENJUALAN KREDIT INTERNAL CN</t>
  </si>
  <si>
    <t xml:space="preserve">POT PENJUALAN KREDIT INTERNAL CASH BACK</t>
  </si>
  <si>
    <t xml:space="preserve">POT PENJUALAN KREDIT GALON BOTOL KREDIT TIV</t>
  </si>
  <si>
    <t xml:space="preserve">POT PENJUALAN KREDIT GALON BOTOL DISTRIBUTOR</t>
  </si>
  <si>
    <t xml:space="preserve">POT PENJUALAN KREDIT GALON BOTOL INTERNAL</t>
  </si>
  <si>
    <t xml:space="preserve">PEMBELIAN</t>
  </si>
  <si>
    <t xml:space="preserve">PEMBELIAN GALLON BOTOL</t>
  </si>
  <si>
    <t xml:space="preserve">PEMBELIAN PALLET</t>
  </si>
  <si>
    <t xml:space="preserve">LEMBUR</t>
  </si>
  <si>
    <t xml:space="preserve">LR &amp; DMS</t>
  </si>
  <si>
    <t xml:space="preserve">INCENTIVE</t>
  </si>
  <si>
    <t xml:space="preserve">BBM</t>
  </si>
  <si>
    <t xml:space="preserve">PEMELIHARAAN KENDARAAN</t>
  </si>
  <si>
    <t xml:space="preserve">PARKIR &amp; TOL</t>
  </si>
  <si>
    <t xml:space="preserve">PAKET/PENGIRIMAN DOKUMEN</t>
  </si>
  <si>
    <t xml:space="preserve">PERLENGKAPAN KANTOR</t>
  </si>
  <si>
    <t xml:space="preserve">GAJI DAN TUNJANGAN</t>
  </si>
  <si>
    <t xml:space="preserve">JAMSOSTEK</t>
  </si>
  <si>
    <t xml:space="preserve">KONSUMSI</t>
  </si>
  <si>
    <t xml:space="preserve">PENGOBATAN</t>
  </si>
  <si>
    <t xml:space="preserve">THR/BONUS</t>
  </si>
  <si>
    <t xml:space="preserve">PPH PASAL 21</t>
  </si>
  <si>
    <t xml:space="preserve">PPH PASAL 25</t>
  </si>
  <si>
    <t xml:space="preserve">PEMELIHARAAN BANGUNAN</t>
  </si>
  <si>
    <t xml:space="preserve">PEMELIHARAAN INVENTARIS KANTOR</t>
  </si>
  <si>
    <t xml:space="preserve">LISTRIK</t>
  </si>
  <si>
    <t xml:space="preserve">ALAT TULIS &amp; CETAKAN</t>
  </si>
  <si>
    <t xml:space="preserve">TELEPHONE/FAX/SPEEDY</t>
  </si>
  <si>
    <t xml:space="preserve">SUMBANGAN/IURAN &amp; MAJALAH</t>
  </si>
  <si>
    <t xml:space="preserve">PERJALANAN DINAS</t>
  </si>
  <si>
    <t xml:space="preserve">TRAINNING/SEMINAR/RAPAT</t>
  </si>
  <si>
    <t xml:space="preserve">BIAYA RUMAH TANGGA</t>
  </si>
  <si>
    <t xml:space="preserve">SEWA KENDARAAN</t>
  </si>
  <si>
    <t xml:space="preserve">SEWA KANTOR</t>
  </si>
  <si>
    <t xml:space="preserve">SEWA INVENTARIS</t>
  </si>
  <si>
    <t xml:space="preserve">PEMBELIAN TRIPLEK</t>
  </si>
  <si>
    <t xml:space="preserve">PENGHAPUSAN PIUTANG</t>
  </si>
  <si>
    <t xml:space="preserve">PERIJINAN DAN PBB</t>
  </si>
  <si>
    <t xml:space="preserve">BIAYA STNK/KEUR/DISPENSASI</t>
  </si>
  <si>
    <t xml:space="preserve">BIAYA KEAMANAN DAN KEBERSIHAN</t>
  </si>
  <si>
    <t xml:space="preserve">BENDA POS/MATERAI</t>
  </si>
  <si>
    <t xml:space="preserve">AIR ( PAM )</t>
  </si>
  <si>
    <t xml:space="preserve">REPACKING , BONGKAR MUAT,dll</t>
  </si>
  <si>
    <t xml:space="preserve">SEWA JUGRACK</t>
  </si>
  <si>
    <t xml:space="preserve">LR</t>
  </si>
  <si>
    <t xml:space="preserve">BUNGA DAN BIAYA BANK</t>
  </si>
  <si>
    <t xml:space="preserve">BIAYA PENGANGKUTAN</t>
  </si>
  <si>
    <t xml:space="preserve">BIAYA  PAJAK</t>
  </si>
  <si>
    <t xml:space="preserve">ADMINISTRASI BANK</t>
  </si>
  <si>
    <t xml:space="preserve">BIAYA JASA MANAGEMENT</t>
  </si>
  <si>
    <t xml:space="preserve">REKRUITMEN KARYAWAN</t>
  </si>
  <si>
    <t xml:space="preserve">PEMUSNAHAN PALLET,TRIPLEK</t>
  </si>
  <si>
    <t xml:space="preserve">BIAYA PROMOSI DAGANG</t>
  </si>
  <si>
    <t xml:space="preserve">CANANG DAN DUPA</t>
  </si>
  <si>
    <t xml:space="preserve">CASH BACK </t>
  </si>
  <si>
    <t xml:space="preserve">BEBAN LAIN-LAIN</t>
  </si>
  <si>
    <t xml:space="preserve">di pakai beban bunga modal kerja</t>
  </si>
  <si>
    <t xml:space="preserve">DMS Beban bunga pake ini</t>
  </si>
  <si>
    <t xml:space="preserve">DEPO BALONGPANGGANG</t>
  </si>
  <si>
    <t xml:space="preserve">LAPORAN LABA RUGI</t>
  </si>
  <si>
    <t xml:space="preserve">Untuk Periode Yang Berakhir Pada Tanggal - tanggal </t>
  </si>
  <si>
    <t xml:space="preserve">PER 30 SEPTEMBER 2021</t>
  </si>
  <si>
    <t xml:space="preserve">saat closing sales = </t>
  </si>
  <si>
    <t xml:space="preserve">URAIAN</t>
  </si>
  <si>
    <t xml:space="preserve">SEPTEMBER</t>
  </si>
  <si>
    <t xml:space="preserve">Rp</t>
  </si>
  <si>
    <t xml:space="preserve">%</t>
  </si>
  <si>
    <t xml:space="preserve">Penjualan</t>
  </si>
  <si>
    <t xml:space="preserve">Penjualan Tunai</t>
  </si>
  <si>
    <t xml:space="preserve">DMS dms_sd_docdo status bcash = 1 (non gallon dan pallet)*</t>
  </si>
  <si>
    <t xml:space="preserve">dms_sd_docdo</t>
  </si>
  <si>
    <t xml:space="preserve">sum (in periode)</t>
  </si>
  <si>
    <t xml:space="preserve">where bcash = 1</t>
  </si>
  <si>
    <t xml:space="preserve">and szproductid not like  = '74559G'</t>
  </si>
  <si>
    <t xml:space="preserve">Penjualan Galon Botol Kosong</t>
  </si>
  <si>
    <t xml:space="preserve">Penjualan produk dengan kategori = Galon (ID Product = 74560G-74559G)</t>
  </si>
  <si>
    <t xml:space="preserve">and szproductid  = '74559G' and szorderitemtypeid = 'JUAL'</t>
  </si>
  <si>
    <t xml:space="preserve">Potongan Penjualan TIV</t>
  </si>
  <si>
    <t xml:space="preserve">claim seluruh program ke TIV pada bulan tersebut (closing penjualan)</t>
  </si>
  <si>
    <t xml:space="preserve">Potongan Penjualan Distributor</t>
  </si>
  <si>
    <t xml:space="preserve">Potongan penjualan yang ditanggung distributor (closing penjualan)</t>
  </si>
  <si>
    <t xml:space="preserve">Potongan Penjualan Internal</t>
  </si>
  <si>
    <t xml:space="preserve">select * from dms_sd_docdoitemprice where not decdiscinternal = 0 (nilai/1.1)</t>
  </si>
  <si>
    <t xml:space="preserve">Potongan Penjualan Botol Kosong TIV</t>
  </si>
  <si>
    <t xml:space="preserve">Potongan Penjualan Botol Kosong Distributor</t>
  </si>
  <si>
    <t xml:space="preserve">Potongan Penjualan Botol Kosong Internal</t>
  </si>
  <si>
    <t xml:space="preserve">Total Penjualan Tunai</t>
  </si>
  <si>
    <t xml:space="preserve">Penjualan Kredit</t>
  </si>
  <si>
    <t xml:space="preserve"> bcash = 0</t>
  </si>
  <si>
    <t xml:space="preserve">where bcash = 0</t>
  </si>
  <si>
    <t xml:space="preserve">Penjualan produk dengan kategori = Galon (ID Product = 74560G-74559G) bcah=0</t>
  </si>
  <si>
    <t xml:space="preserve">select * from dms_sd_docdoitemprice where not decdiscinternal = 0</t>
  </si>
  <si>
    <t xml:space="preserve">Potongan Penjualan Internal CN (LP)</t>
  </si>
  <si>
    <t xml:space="preserve">Total Penjualan Kredit</t>
  </si>
  <si>
    <t xml:space="preserve">Jumlah Penjualan Bersih</t>
  </si>
  <si>
    <t xml:space="preserve">HPPP</t>
  </si>
  <si>
    <t xml:space="preserve">Harga Pokok Penjualan</t>
  </si>
  <si>
    <t xml:space="preserve">summary penjualan harga depo = (qty*dpp depo (SO-1000 / 1.1)-penjualan gallon)</t>
  </si>
  <si>
    <t xml:space="preserve">HPPGKP</t>
  </si>
  <si>
    <t xml:space="preserve">Harga Pokok Penjualan Galon Kosong</t>
  </si>
  <si>
    <t xml:space="preserve">summary dari penjualan gallon kosong (tunai dan kredit / E11+E20)</t>
  </si>
  <si>
    <t xml:space="preserve">Jumlah Harga Pokok Penjualan</t>
  </si>
  <si>
    <t xml:space="preserve">Biaya Ongkos Angkut</t>
  </si>
  <si>
    <t xml:space="preserve">summary ongkos angkut</t>
  </si>
  <si>
    <t xml:space="preserve">Laba Penjualan</t>
  </si>
  <si>
    <t xml:space="preserve">Pendapatan Claim TIV</t>
  </si>
  <si>
    <t xml:space="preserve">plus claim potongan TIV = (+E12)</t>
  </si>
  <si>
    <t xml:space="preserve">Cash Back</t>
  </si>
  <si>
    <t xml:space="preserve">dari GL DMS dengan account biaya promosi dagang (COA = 829207)</t>
  </si>
  <si>
    <t xml:space="preserve">Laba Kotor</t>
  </si>
  <si>
    <t xml:space="preserve">Beban Usaha</t>
  </si>
  <si>
    <t xml:space="preserve">Lembur</t>
  </si>
  <si>
    <t xml:space="preserve">Journal Manual</t>
  </si>
  <si>
    <t xml:space="preserve">Incentive</t>
  </si>
  <si>
    <t xml:space="preserve">dms_cas_cashbalance</t>
  </si>
  <si>
    <t xml:space="preserve">Pemeliharaan Kendaraan</t>
  </si>
  <si>
    <t xml:space="preserve">Parkir &amp; Tol</t>
  </si>
  <si>
    <t xml:space="preserve">Paket/Pengiriman Dokumen</t>
  </si>
  <si>
    <t xml:space="preserve">Bengkel</t>
  </si>
  <si>
    <t xml:space="preserve">Perlengkapan Kantor</t>
  </si>
  <si>
    <t xml:space="preserve">Gaji Dan Tunjangan</t>
  </si>
  <si>
    <t xml:space="preserve">Journal Manual (Gaji+BPJS+KSI/KSP+Klaim+Toko55+Denda)</t>
  </si>
  <si>
    <t xml:space="preserve">Jamsostek</t>
  </si>
  <si>
    <t xml:space="preserve">Konsumsi</t>
  </si>
  <si>
    <t xml:space="preserve">Pengobatan</t>
  </si>
  <si>
    <t xml:space="preserve">Thr/Bonus</t>
  </si>
  <si>
    <t xml:space="preserve">Pph Pasal 21</t>
  </si>
  <si>
    <t xml:space="preserve">Pemeliharaan Bangunan</t>
  </si>
  <si>
    <t xml:space="preserve">Pemeliharaan Kantor/Bangunan</t>
  </si>
  <si>
    <t xml:space="preserve">Pemeliharaan Inventaris</t>
  </si>
  <si>
    <t xml:space="preserve">Listrik</t>
  </si>
  <si>
    <t xml:space="preserve">Alat Tulis &amp; Cetakan</t>
  </si>
  <si>
    <t xml:space="preserve">Telephone/Fax/Speedy</t>
  </si>
  <si>
    <t xml:space="preserve">Sumbangan/Iuran &amp; Majalah</t>
  </si>
  <si>
    <t xml:space="preserve">Perjalanan Dinas</t>
  </si>
  <si>
    <t xml:space="preserve">Trainning/Seminar/Rapat</t>
  </si>
  <si>
    <t xml:space="preserve">Biaya Rumah Tangga</t>
  </si>
  <si>
    <t xml:space="preserve">Sewa Kendaraan</t>
  </si>
  <si>
    <t xml:space="preserve">Sewa Kantor</t>
  </si>
  <si>
    <t xml:space="preserve">Sewa Inventaris</t>
  </si>
  <si>
    <t xml:space="preserve">Pembelian Triplek</t>
  </si>
  <si>
    <t xml:space="preserve">Penghapusan Piutang</t>
  </si>
  <si>
    <t xml:space="preserve">Perijinan Dan Pbb</t>
  </si>
  <si>
    <t xml:space="preserve">Biaya STNK/Keur/Dispensasi</t>
  </si>
  <si>
    <t xml:space="preserve">Biaya Keamanan Dan Kebersihan</t>
  </si>
  <si>
    <t xml:space="preserve">Benda Pos/Materai</t>
  </si>
  <si>
    <t xml:space="preserve">Sewa Gedung</t>
  </si>
  <si>
    <t xml:space="preserve">Air ( PAM )</t>
  </si>
  <si>
    <t xml:space="preserve">Repacking , Bongkar Muat,Dll</t>
  </si>
  <si>
    <t xml:space="preserve">Bunga Dan Biaya Bank</t>
  </si>
  <si>
    <t xml:space="preserve">Biaya  Pajak</t>
  </si>
  <si>
    <t xml:space="preserve">Administrasi Bank</t>
  </si>
  <si>
    <t xml:space="preserve">Biaya Jasa Management</t>
  </si>
  <si>
    <t xml:space="preserve">Rekruitmen Karyawan</t>
  </si>
  <si>
    <t xml:space="preserve">Pemusnahan Pallet &amp; Triplek</t>
  </si>
  <si>
    <t xml:space="preserve">Lain-Lain</t>
  </si>
  <si>
    <t xml:space="preserve">Biaya Promosi Dagang</t>
  </si>
  <si>
    <t xml:space="preserve">Jumlah Beban Usaha</t>
  </si>
  <si>
    <t xml:space="preserve">Laba Usaha</t>
  </si>
  <si>
    <t xml:space="preserve">Pendapatan (Beban) Lain-Lain</t>
  </si>
  <si>
    <t xml:space="preserve">Pendapatan Bunga</t>
  </si>
  <si>
    <t xml:space="preserve">Pendapatan Subsidi OA</t>
  </si>
  <si>
    <t xml:space="preserve">Penjualan Barang Bekas/Sisa Ba</t>
  </si>
  <si>
    <t xml:space="preserve">Selisih Pembayaran</t>
  </si>
  <si>
    <t xml:space="preserve">Pendapatan Lain-Lain</t>
  </si>
  <si>
    <t xml:space="preserve">Journal Manual + dari transaksi pembayaran denda Promo PIC</t>
  </si>
  <si>
    <t xml:space="preserve">Beban Bunga</t>
  </si>
  <si>
    <t xml:space="preserve">Beban Lain-Lain</t>
  </si>
  <si>
    <t xml:space="preserve">Journal Manual (dibuat minus)</t>
  </si>
  <si>
    <t xml:space="preserve">Jumlah Pendapatan (Beban) Lain-Lain</t>
  </si>
  <si>
    <t xml:space="preserve">E92+E93+E94+E95+E96+E97+(E98)</t>
  </si>
  <si>
    <t xml:space="preserve">Laba (Rugi) Bersih Sebelum Pajak</t>
  </si>
  <si>
    <t xml:space="preserve">E90 + E99</t>
  </si>
  <si>
    <t xml:space="preserve">Pajak Penghasilan 25</t>
  </si>
  <si>
    <t xml:space="preserve">Laba (Rugi) Bersih</t>
  </si>
  <si>
    <t xml:space="preserve">AM/202202/00004</t>
  </si>
  <si>
    <t xml:space="preserve">AM/202202/00002</t>
  </si>
  <si>
    <t xml:space="preserve">AM/202202/00001</t>
  </si>
  <si>
    <t xml:space="preserve">PT SATRIA WICAKSANA SEJATI</t>
  </si>
  <si>
    <t xml:space="preserve">COA</t>
  </si>
  <si>
    <t xml:space="preserve">Nama Akun</t>
  </si>
  <si>
    <t xml:space="preserve">September</t>
  </si>
  <si>
    <t xml:space="preserve">% thd Penjualan</t>
  </si>
  <si>
    <t xml:space="preserve">PENJUALAN</t>
  </si>
  <si>
    <t xml:space="preserve">Pendapatan usaha</t>
  </si>
  <si>
    <t xml:space="preserve">JUMLAH PENJUALAN</t>
  </si>
  <si>
    <t xml:space="preserve">HARGA POKOK PENJUALAN</t>
  </si>
  <si>
    <t xml:space="preserve">Biaya Pengangkutan</t>
  </si>
  <si>
    <t xml:space="preserve">Bbm</t>
  </si>
  <si>
    <t xml:space="preserve">THR/Bonus</t>
  </si>
  <si>
    <t xml:space="preserve">PPh Pasal 21</t>
  </si>
  <si>
    <t xml:space="preserve">Pemeliharaan Inventaris Kantor</t>
  </si>
  <si>
    <t xml:space="preserve">Jasa Pemeliharaan Inventaris Kantor</t>
  </si>
  <si>
    <t xml:space="preserve">Perijinan dan PBB</t>
  </si>
  <si>
    <t xml:space="preserve">Biaya Stnk/Keur/Dispensasi</t>
  </si>
  <si>
    <t xml:space="preserve">Air ( Pam )</t>
  </si>
  <si>
    <t xml:space="preserve">Sewa Jugrack</t>
  </si>
  <si>
    <t xml:space="preserve">Biaya Jasa Managemen</t>
  </si>
  <si>
    <t xml:space="preserve">Pemusnahan Pallet dan Triplek</t>
  </si>
  <si>
    <t xml:space="preserve">JUMLAH BEBAN OPERASIONAL / HPP</t>
  </si>
  <si>
    <t xml:space="preserve">LABA BERSIH SEBELUM PENDAPATAN-BEBAN LAIN2 &amp; PAJAK</t>
  </si>
  <si>
    <t xml:space="preserve">PENDAPATAN (BEBAN) LAIN-LAIN</t>
  </si>
  <si>
    <t xml:space="preserve">Penjualan Barang Bekas/ sisa barang</t>
  </si>
  <si>
    <t xml:space="preserve">Beban Bunga Modal Kerja</t>
  </si>
  <si>
    <t xml:space="preserve">JUMLAH PENDAPATAN (BEBAN) LAIN-LAIN</t>
  </si>
  <si>
    <t xml:space="preserve">LABA SEBELUM PAJAK</t>
  </si>
  <si>
    <t xml:space="preserve">PPH Pasal 25</t>
  </si>
  <si>
    <t xml:space="preserve">LABA BERSIH SETELAH PAJAK</t>
  </si>
  <si>
    <t xml:space="preserve">Kode Produk</t>
  </si>
  <si>
    <t xml:space="preserve">Produk</t>
  </si>
  <si>
    <t xml:space="preserve">SO PASURUAN</t>
  </si>
  <si>
    <t xml:space="preserve">per Okt-18</t>
  </si>
  <si>
    <t xml:space="preserve">per Feb-19</t>
  </si>
  <si>
    <t xml:space="preserve">per Mar-19</t>
  </si>
  <si>
    <t xml:space="preserve">per Agst-20</t>
  </si>
  <si>
    <t xml:space="preserve">per Mar-21</t>
  </si>
  <si>
    <t xml:space="preserve">AQ.220ML 1X48</t>
  </si>
  <si>
    <t xml:space="preserve">134578R</t>
  </si>
  <si>
    <t xml:space="preserve">AQ.220ML LOCAL 1X48 REJECT</t>
  </si>
  <si>
    <t xml:space="preserve">134578P</t>
  </si>
  <si>
    <t xml:space="preserve">AQ.220ML LOCAL 1X1</t>
  </si>
  <si>
    <t xml:space="preserve">134578PR</t>
  </si>
  <si>
    <t xml:space="preserve">AQ.220ML LOCAL 1X1 PCS REJECT</t>
  </si>
  <si>
    <t xml:space="preserve">AQ.240ML 1X48</t>
  </si>
  <si>
    <t xml:space="preserve">74548R</t>
  </si>
  <si>
    <t xml:space="preserve">AQ.240ML 1X48 REJECT</t>
  </si>
  <si>
    <t xml:space="preserve">74548P</t>
  </si>
  <si>
    <t xml:space="preserve">AQ.240ML 1X1 PCS</t>
  </si>
  <si>
    <t xml:space="preserve">74556P</t>
  </si>
  <si>
    <t xml:space="preserve">AQ.330ML 1x1 PCS</t>
  </si>
  <si>
    <t xml:space="preserve">74556PR</t>
  </si>
  <si>
    <t xml:space="preserve">AQ.330ML 1X1 PCS REJECT</t>
  </si>
  <si>
    <t xml:space="preserve">AQ.HOKBEN 330 ML 1X24</t>
  </si>
  <si>
    <t xml:space="preserve">1251A</t>
  </si>
  <si>
    <t xml:space="preserve">AQ.330ML 1X24 R</t>
  </si>
  <si>
    <t xml:space="preserve">AQ.330ML 1X1</t>
  </si>
  <si>
    <t xml:space="preserve">12512P</t>
  </si>
  <si>
    <t xml:space="preserve">AQ.330 ML 1 X 24 PCS</t>
  </si>
  <si>
    <t xml:space="preserve">AQ.330ML LOCAL THEMED 1X24 </t>
  </si>
  <si>
    <t xml:space="preserve">AQ.330ML BOY 1X24</t>
  </si>
  <si>
    <t xml:space="preserve">113017R</t>
  </si>
  <si>
    <t xml:space="preserve">AQ.330ML BOY 1X24 REJECT</t>
  </si>
  <si>
    <t xml:space="preserve">113017P</t>
  </si>
  <si>
    <t xml:space="preserve">AQ.330ML BOY 1X1</t>
  </si>
  <si>
    <t xml:space="preserve">113017PR</t>
  </si>
  <si>
    <t xml:space="preserve">AQ.330ML BOY 1X1 PCS REJECT</t>
  </si>
  <si>
    <t xml:space="preserve">AQ.330ML GIRL 1X24</t>
  </si>
  <si>
    <t xml:space="preserve">113018R</t>
  </si>
  <si>
    <t xml:space="preserve">AQ.330ML GIRL 1X24 REJECT</t>
  </si>
  <si>
    <t xml:space="preserve">113018P</t>
  </si>
  <si>
    <t xml:space="preserve">AQ.330ML GIRL 1X1 / PCS</t>
  </si>
  <si>
    <t xml:space="preserve">113018PR</t>
  </si>
  <si>
    <t xml:space="preserve">AQ.330ML GIRL 1X1 / PCS REJECT</t>
  </si>
  <si>
    <t xml:space="preserve">AQ.380ML REFLECTIONS 1X12</t>
  </si>
  <si>
    <t xml:space="preserve">74598R</t>
  </si>
  <si>
    <t xml:space="preserve">AQ.380ML REFLECTIONS 1X12 REJECT</t>
  </si>
  <si>
    <t xml:space="preserve">74598P</t>
  </si>
  <si>
    <t xml:space="preserve">AQ.380ML REFLECTIONS 1X1 PCS</t>
  </si>
  <si>
    <t xml:space="preserve">74598PR</t>
  </si>
  <si>
    <t xml:space="preserve">AQ.380ML REFLECTIONS 1X1 PCS REJECT</t>
  </si>
  <si>
    <t xml:space="preserve">AQ. 380ML REFLECTION SG 1X12</t>
  </si>
  <si>
    <t xml:space="preserve">132527P</t>
  </si>
  <si>
    <t xml:space="preserve">AQ. 380ML REFLECTION SG 1X1</t>
  </si>
  <si>
    <t xml:space="preserve">AQ 380ML SPARKLING 1X12</t>
  </si>
  <si>
    <t xml:space="preserve">80333R</t>
  </si>
  <si>
    <t xml:space="preserve">AQ 380ML SPARKLING 1X12 REJECT</t>
  </si>
  <si>
    <t xml:space="preserve">80333P</t>
  </si>
  <si>
    <t xml:space="preserve">AQ 380ML SPARKLING 1X1</t>
  </si>
  <si>
    <t xml:space="preserve">80333PR</t>
  </si>
  <si>
    <t xml:space="preserve">AQ 380ML SPARKLING 1X1 REJECT</t>
  </si>
  <si>
    <t xml:space="preserve">AQ. 380ML SPARKLING SG 1X12</t>
  </si>
  <si>
    <t xml:space="preserve">133875P</t>
  </si>
  <si>
    <t xml:space="preserve">AQ. 380ML SPARKLING SG 1X1</t>
  </si>
  <si>
    <t xml:space="preserve">AQ.450ML 1X6</t>
  </si>
  <si>
    <t xml:space="preserve">AQ.450ML 1X24</t>
  </si>
  <si>
    <t xml:space="preserve">122408MP</t>
  </si>
  <si>
    <t xml:space="preserve">AQ.450ML 1X6 MULTIPACK</t>
  </si>
  <si>
    <t xml:space="preserve">122408P</t>
  </si>
  <si>
    <t xml:space="preserve">AQ.450ML 1X1 PCS</t>
  </si>
  <si>
    <t xml:space="preserve">122408PR</t>
  </si>
  <si>
    <t xml:space="preserve">AQ.450ML 1X1 PCS REJECT</t>
  </si>
  <si>
    <t xml:space="preserve"> AQ.450 ML KIDS Q1 1X24 </t>
  </si>
  <si>
    <t xml:space="preserve">74561R</t>
  </si>
  <si>
    <t xml:space="preserve">AQ.600ML 1X24 REJECT</t>
  </si>
  <si>
    <t xml:space="preserve">74561P</t>
  </si>
  <si>
    <t xml:space="preserve">AQ.600ML 1x1 PCS</t>
  </si>
  <si>
    <t xml:space="preserve">74561PR</t>
  </si>
  <si>
    <t xml:space="preserve">AQ.600ML 1x1 PCS REJECT</t>
  </si>
  <si>
    <t xml:space="preserve">74561MP</t>
  </si>
  <si>
    <t xml:space="preserve">AQ.600ML 1X6</t>
  </si>
  <si>
    <t xml:space="preserve">AQ.600 ML  1 X 24 PCS</t>
  </si>
  <si>
    <t xml:space="preserve">AQ.600 ML RESKA</t>
  </si>
  <si>
    <t xml:space="preserve">139188P</t>
  </si>
  <si>
    <t xml:space="preserve">AQ.600 ML RESKA 1X1</t>
  </si>
  <si>
    <t xml:space="preserve">AQUA CLICK N GO 750ML 1X6 WRAP PACK</t>
  </si>
  <si>
    <t xml:space="preserve">12814E</t>
  </si>
  <si>
    <t xml:space="preserve">AQ.750ML 1x4 MULTIPACK</t>
  </si>
  <si>
    <t xml:space="preserve">AQ 750 ML SPARKLING 1X6</t>
  </si>
  <si>
    <t xml:space="preserve">AQ 750 ML REFLECTION 1X6</t>
  </si>
  <si>
    <t xml:space="preserve">AQ.750ML 1X18</t>
  </si>
  <si>
    <t xml:space="preserve">81681R</t>
  </si>
  <si>
    <t xml:space="preserve">AQ.750ML 1X18 REJECT</t>
  </si>
  <si>
    <t xml:space="preserve">81681P</t>
  </si>
  <si>
    <t xml:space="preserve">AQ.750ML 1X1 PCS</t>
  </si>
  <si>
    <t xml:space="preserve">81681PR</t>
  </si>
  <si>
    <t xml:space="preserve">AQ.750ML 1X1 PCS REJECT</t>
  </si>
  <si>
    <t xml:space="preserve">81681MP</t>
  </si>
  <si>
    <t xml:space="preserve">74553MP</t>
  </si>
  <si>
    <t xml:space="preserve">AQ. 1500 ML 1X6 MP</t>
  </si>
  <si>
    <t xml:space="preserve">74553P</t>
  </si>
  <si>
    <t xml:space="preserve">AQ.1500ML 1x1 PCS</t>
  </si>
  <si>
    <t xml:space="preserve">74553PR</t>
  </si>
  <si>
    <t xml:space="preserve">AQ.1500ML 1X1 PCS REJECT</t>
  </si>
  <si>
    <t xml:space="preserve">CAAYA JASMINE 350 ML 1X12</t>
  </si>
  <si>
    <t xml:space="preserve">127210P</t>
  </si>
  <si>
    <t xml:space="preserve">CAAYA JASMINE 350 ML 1X1</t>
  </si>
  <si>
    <t xml:space="preserve">127210PR</t>
  </si>
  <si>
    <t xml:space="preserve">CAAYA JASMINE 350 ML 1X1 PCS REJECT</t>
  </si>
  <si>
    <t xml:space="preserve">CAAYA TOASTED RICE 350 ML 1X12</t>
  </si>
  <si>
    <t xml:space="preserve">130376P</t>
  </si>
  <si>
    <t xml:space="preserve">CAAYA TOASTED RICE 350 ML 1X1</t>
  </si>
  <si>
    <t xml:space="preserve">130376PR</t>
  </si>
  <si>
    <t xml:space="preserve">CAAYA TOASTED RICE 350 ML 1X1 PCS REJECT</t>
  </si>
  <si>
    <t xml:space="preserve">CAAYA VANILLA PANDAN 350 ML 1X12</t>
  </si>
  <si>
    <t xml:space="preserve">130377P</t>
  </si>
  <si>
    <t xml:space="preserve">CAAYA VANILLA PANDAN 350 ML 1X1</t>
  </si>
  <si>
    <t xml:space="preserve">130377PR</t>
  </si>
  <si>
    <t xml:space="preserve">CAAYA VANILLA PANDAN 350 ML 1X1 PCS REJECT</t>
  </si>
  <si>
    <t xml:space="preserve">MIZONE ACTIVE 500ML 1X12</t>
  </si>
  <si>
    <t xml:space="preserve">111998R</t>
  </si>
  <si>
    <t xml:space="preserve">MIZONE ACTIVE 500ML 1X12 REJECT</t>
  </si>
  <si>
    <t xml:space="preserve">111998P</t>
  </si>
  <si>
    <t xml:space="preserve">MIZONE ACTIVE 500ML 1X1</t>
  </si>
  <si>
    <t xml:space="preserve">111998PR</t>
  </si>
  <si>
    <t xml:space="preserve">MIZONE ACTIVE 1X1 REJECT</t>
  </si>
  <si>
    <t xml:space="preserve">111998SM</t>
  </si>
  <si>
    <t xml:space="preserve">MIZONE ACTIVE SUPERMAN 500ML 1X12</t>
  </si>
  <si>
    <t xml:space="preserve">111998SMP</t>
  </si>
  <si>
    <t xml:space="preserve">MIZONE ACTIVE SUPERMAN 500ML 1X1</t>
  </si>
  <si>
    <t xml:space="preserve">111998SP</t>
  </si>
  <si>
    <t xml:space="preserve">MIZONE ACTIVE SPIDERMAN 500ML 1X12</t>
  </si>
  <si>
    <t xml:space="preserve">111998SPP</t>
  </si>
  <si>
    <t xml:space="preserve">MIZONE ACTIVE SPIDERMAN 500ML 1X1</t>
  </si>
  <si>
    <t xml:space="preserve">MIZONE LECHY LEMON 500ML 1X12</t>
  </si>
  <si>
    <t xml:space="preserve">74567R</t>
  </si>
  <si>
    <t xml:space="preserve">MIZONE LECHY LEMON 500ML 1X12 REJECT</t>
  </si>
  <si>
    <t xml:space="preserve">74567P</t>
  </si>
  <si>
    <t xml:space="preserve">MIZONE LECHY LEMON 500ML 1X1</t>
  </si>
  <si>
    <t xml:space="preserve">74567PR</t>
  </si>
  <si>
    <t xml:space="preserve">MIZONE LECHY LEMON 500ML 1X1 REJECT</t>
  </si>
  <si>
    <t xml:space="preserve">74567SM</t>
  </si>
  <si>
    <t xml:space="preserve">MIZONE LL-SUPERMAN 500ML 1X12</t>
  </si>
  <si>
    <t xml:space="preserve">74567SMP</t>
  </si>
  <si>
    <t xml:space="preserve">MIZONE LL-SUPERMAN 500ML 1X1</t>
  </si>
  <si>
    <t xml:space="preserve">74567SP</t>
  </si>
  <si>
    <t xml:space="preserve">MIZONE LL-SPIDERMAN 500ML 1X12</t>
  </si>
  <si>
    <t xml:space="preserve">74567SPP</t>
  </si>
  <si>
    <t xml:space="preserve">MIZONE LL-SPIDERMAN 500ML 1X1</t>
  </si>
  <si>
    <t xml:space="preserve">74567SPR</t>
  </si>
  <si>
    <t xml:space="preserve">MIZONE LL-SPIDERMAN 500ML 1X1 REJECT</t>
  </si>
  <si>
    <t xml:space="preserve">74567YL</t>
  </si>
  <si>
    <t xml:space="preserve">MIZONE YUZU LEMON 500ml 1X12</t>
  </si>
  <si>
    <t xml:space="preserve">74567YLR</t>
  </si>
  <si>
    <t xml:space="preserve">MIZONE YUZU LEMON 500ml 1X12 REJECT</t>
  </si>
  <si>
    <t xml:space="preserve">74567YLP</t>
  </si>
  <si>
    <t xml:space="preserve">MIZONE YUZU LEMON 500ML 1X1</t>
  </si>
  <si>
    <t xml:space="preserve">124771P</t>
  </si>
  <si>
    <t xml:space="preserve">124771PR</t>
  </si>
  <si>
    <t xml:space="preserve">MIZONE YUZU LEMON 500ml 1X1 PCS REJECT</t>
  </si>
  <si>
    <t xml:space="preserve">MIZONE ORANGE LIME 500ML 1X12</t>
  </si>
  <si>
    <t xml:space="preserve">74568R</t>
  </si>
  <si>
    <t xml:space="preserve">MIZONE OL 1X12 REJECT</t>
  </si>
  <si>
    <t xml:space="preserve">74568P</t>
  </si>
  <si>
    <t xml:space="preserve">MIZONE ORANGE LIME 500ML 1X1</t>
  </si>
  <si>
    <t xml:space="preserve">74568SM</t>
  </si>
  <si>
    <t xml:space="preserve">MIZONE OL.SPIDERMAN 1X12</t>
  </si>
  <si>
    <t xml:space="preserve">74568SMP</t>
  </si>
  <si>
    <t xml:space="preserve">MIZONE OL SUPERMAN 500ML 1X1</t>
  </si>
  <si>
    <t xml:space="preserve">74568SP</t>
  </si>
  <si>
    <t xml:space="preserve">MIZONE OL-SPIDERMAN 500ML 1X12</t>
  </si>
  <si>
    <t xml:space="preserve">74568SPP</t>
  </si>
  <si>
    <t xml:space="preserve">MIZONE OL-SPIDERMAN 500ML 1X1</t>
  </si>
  <si>
    <t xml:space="preserve">74568PR</t>
  </si>
  <si>
    <t xml:space="preserve">MIZONE OL 1X1 REJECT</t>
  </si>
  <si>
    <t xml:space="preserve">MIZONE APPLE GUAVA 500ML 1X12</t>
  </si>
  <si>
    <t xml:space="preserve">74593R</t>
  </si>
  <si>
    <t xml:space="preserve">MIZONE APPLE GUAVA 500ML 1X12 REJECT</t>
  </si>
  <si>
    <t xml:space="preserve">74593P</t>
  </si>
  <si>
    <t xml:space="preserve">MIZONE APPLE GUAVA 500ML 1X1</t>
  </si>
  <si>
    <t xml:space="preserve">74593PR</t>
  </si>
  <si>
    <t xml:space="preserve">MIZONE AG 1X1 REJECT</t>
  </si>
  <si>
    <t xml:space="preserve">74593SM</t>
  </si>
  <si>
    <t xml:space="preserve">MIZONE AG-SUPERMAN 500ML 1X12</t>
  </si>
  <si>
    <t xml:space="preserve">74593SMP</t>
  </si>
  <si>
    <t xml:space="preserve">MIZONE AG SUPERMAN 500ML 1X1</t>
  </si>
  <si>
    <t xml:space="preserve">74593SP</t>
  </si>
  <si>
    <t xml:space="preserve">MIZONE AG SPIDERMAN 1X12</t>
  </si>
  <si>
    <t xml:space="preserve">74593SPP</t>
  </si>
  <si>
    <t xml:space="preserve">MIZONE AG SPIDERMAN 1X1</t>
  </si>
  <si>
    <t xml:space="preserve">MIZONE COCOPINA 500ML 1X12</t>
  </si>
  <si>
    <t xml:space="preserve">MIZONE ACTIVE 350ML 1X12</t>
  </si>
  <si>
    <t xml:space="preserve">137294P</t>
  </si>
  <si>
    <t xml:space="preserve">MIZONE ACTIVE 350ML PCS 1X1</t>
  </si>
  <si>
    <t xml:space="preserve">137295R</t>
  </si>
  <si>
    <t xml:space="preserve">MIZONE ACTIV LYCHEE LEMON 350ML 1X12 RJCT</t>
  </si>
  <si>
    <t xml:space="preserve">137295P</t>
  </si>
  <si>
    <t xml:space="preserve">MIZONE ACTIV LYCHEE LEMON 350ML 1X1 PCS</t>
  </si>
  <si>
    <t xml:space="preserve">137295PR</t>
  </si>
  <si>
    <t xml:space="preserve">MIZONE ACTIV LYCHEE LEMON 350ML PCS RJCT</t>
  </si>
  <si>
    <t xml:space="preserve">145141R</t>
  </si>
  <si>
    <t xml:space="preserve">MIZONE ACTIVE LYCHEE LEMON 500ML 1X12 REJECT</t>
  </si>
  <si>
    <t xml:space="preserve">MIZONE ACTIVE LYCHEE LEMON 500ML 1X1 PCS</t>
  </si>
  <si>
    <t xml:space="preserve">145141PR</t>
  </si>
  <si>
    <t xml:space="preserve">MIZONE ACTIVE LYCHEE LEMON 500ML 1X1 PCS REJECT</t>
  </si>
  <si>
    <t xml:space="preserve">MIZONE MOOD UP LONGAN COCONUT 500ML 1X12</t>
  </si>
  <si>
    <t xml:space="preserve">145142P</t>
  </si>
  <si>
    <t xml:space="preserve">MIZONE MOOD UP LONGAN COCONUT 500ML 1X1 PCS</t>
  </si>
  <si>
    <t xml:space="preserve">145143R</t>
  </si>
  <si>
    <t xml:space="preserve">MIZONE MOOD UP CRANBERRY 500ML 1X12 REJECT</t>
  </si>
  <si>
    <t xml:space="preserve">MIZONE MOOD UP CRANBERRY 500ML 1X1 PCS</t>
  </si>
  <si>
    <t xml:space="preserve">145143PR</t>
  </si>
  <si>
    <t xml:space="preserve">MIZONE MOOD UP CRANBERRY 500ML PCS REJECT</t>
  </si>
  <si>
    <t xml:space="preserve">145144R</t>
  </si>
  <si>
    <t xml:space="preserve">MIZONE BREAK FREE CHERRY BLOSSOM 500ML 1x12 REJECT</t>
  </si>
  <si>
    <t xml:space="preserve">MIZONE BREAK FREE CHERRY BLOSSOM 500ML 1x1 PCS</t>
  </si>
  <si>
    <t xml:space="preserve">145144PR</t>
  </si>
  <si>
    <t xml:space="preserve">MIZONE BREAK FREE CHERRY BLOSSOM 500ML PCS REJECT</t>
  </si>
  <si>
    <t xml:space="preserve">145679R</t>
  </si>
  <si>
    <t xml:space="preserve">MIZONE MOVE ON STARFRUIT 500ML 1X12 REJECT</t>
  </si>
  <si>
    <t xml:space="preserve">MIZONE MOVE ON STARFRUIT 500ML 1X1 PCS</t>
  </si>
  <si>
    <t xml:space="preserve">145679PR</t>
  </si>
  <si>
    <t xml:space="preserve">MIZONE MOVE ON STARFRUIT 500ML PCS REJECT</t>
  </si>
  <si>
    <t xml:space="preserve">MIZONE MOVE ON STARFRUIT HD 500ML 1X12</t>
  </si>
  <si>
    <t xml:space="preserve">MIZONE ACTIVE LYCHEE LEMON HD 500ML 1X12</t>
  </si>
  <si>
    <t xml:space="preserve">MIZONE BREAK FREE CHERRY BLOSSOM HD 500ML 1x12</t>
  </si>
  <si>
    <t xml:space="preserve">MIZONE MOOD UP CRANBERRY HD 500ML 1X12</t>
  </si>
  <si>
    <t xml:space="preserve">161138P</t>
  </si>
  <si>
    <t xml:space="preserve">MIZONE MOVE ON STARFRUIT HD 500ML HD</t>
  </si>
  <si>
    <t xml:space="preserve">161139P</t>
  </si>
  <si>
    <t xml:space="preserve">MIZONE ACTIVE LYCHEE LEMON HD 500ML HD</t>
  </si>
  <si>
    <t xml:space="preserve">161162P</t>
  </si>
  <si>
    <t xml:space="preserve">MIZONE BREAK FREE CHERRY BLOSSOM HD 500ML HD</t>
  </si>
  <si>
    <t xml:space="preserve">161163P</t>
  </si>
  <si>
    <t xml:space="preserve">MIZONE MOOD UP CRANBERRY HD 500ML HD</t>
  </si>
  <si>
    <t xml:space="preserve">FRES-IN CRISPY APPLE</t>
  </si>
  <si>
    <t xml:space="preserve">87436P</t>
  </si>
  <si>
    <t xml:space="preserve">FRES-IN CRISPY APPLE/PCS</t>
  </si>
  <si>
    <t xml:space="preserve">FRES-IN JC STRAWBERRY 500ML</t>
  </si>
  <si>
    <t xml:space="preserve">87625P</t>
  </si>
  <si>
    <t xml:space="preserve">FRES-IN JC STRAWBERRY 500ML 1X1</t>
  </si>
  <si>
    <t xml:space="preserve">FRES-IN STRAWBERRY 1x6</t>
  </si>
  <si>
    <t xml:space="preserve">LEVITE ORANGE 350ML 1X12</t>
  </si>
  <si>
    <t xml:space="preserve">26000R</t>
  </si>
  <si>
    <t xml:space="preserve">LEVITE ORANGE 350ML 1X12 REJECT</t>
  </si>
  <si>
    <t xml:space="preserve">26000P</t>
  </si>
  <si>
    <t xml:space="preserve">LEVITE ORANGE 350ML 1X1</t>
  </si>
  <si>
    <t xml:space="preserve">26000PR</t>
  </si>
  <si>
    <t xml:space="preserve">LEVITE ORANGE 350ML 1X1 REJECT</t>
  </si>
  <si>
    <t xml:space="preserve">LEVITE ORANGE 350ML 1X6</t>
  </si>
  <si>
    <t xml:space="preserve">LEVITE JAMBU BIJI 350ML 1X12</t>
  </si>
  <si>
    <t xml:space="preserve">26001R</t>
  </si>
  <si>
    <t xml:space="preserve">LEVITE JAMBU BIJI 350ML 1X12 REJECT</t>
  </si>
  <si>
    <t xml:space="preserve">26001P</t>
  </si>
  <si>
    <t xml:space="preserve">LEVITE JAMBU BIJI 350ML 1X1</t>
  </si>
  <si>
    <t xml:space="preserve">26001PR</t>
  </si>
  <si>
    <t xml:space="preserve">LEVITE JAMBU BIJI 350ML 1X1 PCS REJECT</t>
  </si>
  <si>
    <t xml:space="preserve">LEVITE JAMBU BIJI 350ML 1X6</t>
  </si>
  <si>
    <t xml:space="preserve">LEVITE COMBO 350ML 1X12</t>
  </si>
  <si>
    <t xml:space="preserve">LEVITE COMBO 350ML 1X6</t>
  </si>
  <si>
    <t xml:space="preserve">LEVITE SIRSAK 350ML 1X12</t>
  </si>
  <si>
    <t xml:space="preserve">26004R</t>
  </si>
  <si>
    <t xml:space="preserve">LEVITE SIRSAK 350ML 1X12 REJECT</t>
  </si>
  <si>
    <t xml:space="preserve">26004P</t>
  </si>
  <si>
    <t xml:space="preserve">LEVITE SIRSAK 350ML 1X1</t>
  </si>
  <si>
    <t xml:space="preserve">26004PR</t>
  </si>
  <si>
    <t xml:space="preserve">LEVITE SIRSAK 350ML 1X1 REJECT</t>
  </si>
  <si>
    <t xml:space="preserve">LEVITE SIRSAK 350ML 1X6</t>
  </si>
  <si>
    <t xml:space="preserve">LEVITE ANGGUR HIJAU 1X6</t>
  </si>
  <si>
    <t xml:space="preserve">LEVITE ANGGUR HIJAU 1X12</t>
  </si>
  <si>
    <t xml:space="preserve">26012R</t>
  </si>
  <si>
    <t xml:space="preserve">LEVITE ANGGUR HIJAU 1X12 REJECT</t>
  </si>
  <si>
    <t xml:space="preserve">26012P</t>
  </si>
  <si>
    <t xml:space="preserve">LEVITE ANGGUR HIJAU 1X1 PCS</t>
  </si>
  <si>
    <t xml:space="preserve">26012PR</t>
  </si>
  <si>
    <t xml:space="preserve">LEVITE ANGGUR HIJAU 1X1 REJECT</t>
  </si>
  <si>
    <t xml:space="preserve">LEVITE LEMON CUCUMBER MINT 350ml 1X12</t>
  </si>
  <si>
    <t xml:space="preserve">142193R</t>
  </si>
  <si>
    <t xml:space="preserve">LEVITE LEMON CUCUMBER MINT 350ml 1X12 REJECT</t>
  </si>
  <si>
    <t xml:space="preserve">142193p</t>
  </si>
  <si>
    <t xml:space="preserve">LEVITE LEMON CUCUMBER MINT 350ml 1X1</t>
  </si>
  <si>
    <t xml:space="preserve">142193PR</t>
  </si>
  <si>
    <t xml:space="preserve">LEVITE LEMON CUCUMBER MINT 350ml 1X1 PCS REJECT</t>
  </si>
  <si>
    <t xml:space="preserve">LEVITE LYCEE CITRUS MINT 350ml 1X12</t>
  </si>
  <si>
    <t xml:space="preserve">142194R</t>
  </si>
  <si>
    <t xml:space="preserve">LEVITE LYCEE CITRUS MINT 350ml 1X12 REJECT</t>
  </si>
  <si>
    <t xml:space="preserve">142194P</t>
  </si>
  <si>
    <t xml:space="preserve">LEVITE LYCEE CITRUS MINT 350ml 1X1</t>
  </si>
  <si>
    <t xml:space="preserve">142194PR</t>
  </si>
  <si>
    <t xml:space="preserve">LEVITE LYCEE CITRUS MINT 350ml 1X1 PCS REJECT</t>
  </si>
  <si>
    <t xml:space="preserve">LEVITE WILDBERRIES LIME MINT 350ml 1X12</t>
  </si>
  <si>
    <t xml:space="preserve">142196R</t>
  </si>
  <si>
    <t xml:space="preserve">LEVITE WILDBERRIES LIME MINT 350ml 1X12 REJECT</t>
  </si>
  <si>
    <t xml:space="preserve">142196P</t>
  </si>
  <si>
    <t xml:space="preserve">LEVITE WILDBERRIES LIME MINT 350ml 1X1</t>
  </si>
  <si>
    <t xml:space="preserve">142196PR</t>
  </si>
  <si>
    <t xml:space="preserve">LEVITE WILDBERRIES LIME MINT 350ml 1X1 PCS REJECT</t>
  </si>
  <si>
    <t xml:space="preserve">VT.220ML LOCAL 1X42</t>
  </si>
  <si>
    <t xml:space="preserve">148136R</t>
  </si>
  <si>
    <t xml:space="preserve">VT.220ML LOCAL 1X42 REJECT</t>
  </si>
  <si>
    <t xml:space="preserve">148136P</t>
  </si>
  <si>
    <t xml:space="preserve">96430P</t>
  </si>
  <si>
    <t xml:space="preserve">VIT.220 ML 1X1</t>
  </si>
  <si>
    <t xml:space="preserve">96430PR</t>
  </si>
  <si>
    <t xml:space="preserve">VIT.220 ML 1X1 PCS REJECT</t>
  </si>
  <si>
    <t xml:space="preserve">173022P</t>
  </si>
  <si>
    <t xml:space="preserve">VT.200ML LOCAL PCS</t>
  </si>
  <si>
    <t xml:space="preserve">173022PR</t>
  </si>
  <si>
    <t xml:space="preserve">VT.200ML LOCAL PCS REJECT</t>
  </si>
  <si>
    <t xml:space="preserve">VIT.220ML 1X48</t>
  </si>
  <si>
    <t xml:space="preserve">VIT.220 ML 1X48</t>
  </si>
  <si>
    <t xml:space="preserve">96430R</t>
  </si>
  <si>
    <t xml:space="preserve">VIT.220 ML 1X48 REJECT</t>
  </si>
  <si>
    <t xml:space="preserve">VIT.240ML 1X48</t>
  </si>
  <si>
    <t xml:space="preserve">74554R</t>
  </si>
  <si>
    <t xml:space="preserve">VIT.240ML 1X48/REJECT</t>
  </si>
  <si>
    <t xml:space="preserve">74554P</t>
  </si>
  <si>
    <t xml:space="preserve">VIT.240ML 1X1 PCS</t>
  </si>
  <si>
    <t xml:space="preserve">74554PR</t>
  </si>
  <si>
    <t xml:space="preserve">VIT.240ML 1X1 PCS REJECT</t>
  </si>
  <si>
    <t xml:space="preserve">VIT.330ML 1X24</t>
  </si>
  <si>
    <t xml:space="preserve">112839P</t>
  </si>
  <si>
    <t xml:space="preserve">VIT.330ML 1X1 PCS</t>
  </si>
  <si>
    <t xml:space="preserve">VIT.330ML 1X 1 PCS REJECT</t>
  </si>
  <si>
    <t xml:space="preserve">VIT.550 ML 1X24</t>
  </si>
  <si>
    <t xml:space="preserve">VIT.550 ML 1X1 PCS</t>
  </si>
  <si>
    <t xml:space="preserve">157095PR</t>
  </si>
  <si>
    <t xml:space="preserve">VIT.600ML 1X24</t>
  </si>
  <si>
    <t xml:space="preserve">74566P</t>
  </si>
  <si>
    <t xml:space="preserve">VIT.600ML 1X1/PCS</t>
  </si>
  <si>
    <t xml:space="preserve">VIT.600ML 1X1 REJECT</t>
  </si>
  <si>
    <t xml:space="preserve">VIT.1500ML 1X12</t>
  </si>
  <si>
    <t xml:space="preserve">74565r</t>
  </si>
  <si>
    <t xml:space="preserve">VIT.1500ML 1X12 REJECT</t>
  </si>
  <si>
    <t xml:space="preserve">VIT.1500ML 1x1 PCS</t>
  </si>
  <si>
    <t xml:space="preserve">74565PR</t>
  </si>
  <si>
    <t xml:space="preserve">VIT.1500ML 1X1 REJECT</t>
  </si>
  <si>
    <t xml:space="preserve">74565P-R</t>
  </si>
  <si>
    <t xml:space="preserve">VT.1500ML 1x12/PCS-RIJEK</t>
  </si>
  <si>
    <t xml:space="preserve">1011A</t>
  </si>
  <si>
    <t xml:space="preserve">AQ.5GLN ISI R</t>
  </si>
  <si>
    <t xml:space="preserve">1011B</t>
  </si>
  <si>
    <t xml:space="preserve">AQ.5GLN BTL R</t>
  </si>
  <si>
    <t xml:space="preserve">74560R</t>
  </si>
  <si>
    <t xml:space="preserve">VT.5GLN ISI REJECT</t>
  </si>
  <si>
    <t xml:space="preserve">2011B</t>
  </si>
  <si>
    <t xml:space="preserve">VT.5GLN BTL R</t>
  </si>
  <si>
    <t xml:space="preserve">AQ.380 ML KRAT/PALET</t>
  </si>
  <si>
    <t xml:space="preserve">VT. 1000 ML 1X12</t>
  </si>
  <si>
    <t xml:space="preserve">PALLET KAYU</t>
  </si>
  <si>
    <t xml:space="preserve">PALLET LOSCAM</t>
  </si>
  <si>
    <t xml:space="preserve">TRIPLEK/TRAY</t>
  </si>
  <si>
    <t xml:space="preserve">9002R</t>
  </si>
  <si>
    <t xml:space="preserve">TRIPLEK/TRAY RIJECT</t>
  </si>
  <si>
    <t xml:space="preserve">JUG RACK</t>
  </si>
  <si>
    <t xml:space="preserve">POMPA GALON</t>
  </si>
  <si>
    <t xml:space="preserve">JAMINAN DISPENSER</t>
  </si>
  <si>
    <t xml:space="preserve">AQ.HC STAN/SEWA</t>
  </si>
  <si>
    <t xml:space="preserve">PORTABLE</t>
  </si>
  <si>
    <t xml:space="preserve">AQ.HC PRIM/SEWA</t>
  </si>
  <si>
    <t xml:space="preserve">AQ.HC LIN/SEWA</t>
  </si>
  <si>
    <t xml:space="preserve">AQ.HC PRIMA LINEA/SEWA</t>
  </si>
  <si>
    <t xml:space="preserve">AQ.GUCI BIRU</t>
  </si>
  <si>
    <t xml:space="preserve">AQ.COOLBOX 35 LITER</t>
  </si>
  <si>
    <t xml:space="preserve">AQ.PARASOL BESAR</t>
  </si>
  <si>
    <t xml:space="preserve">COOLBOX MIZONE</t>
  </si>
  <si>
    <t xml:space="preserve">VT.GUCI BIRU</t>
  </si>
  <si>
    <t xml:space="preserve">VT.COOLBOX 18 LITER</t>
  </si>
  <si>
    <t xml:space="preserve">RACK ANIMASI</t>
  </si>
  <si>
    <t xml:space="preserve">CHILLER/SHOWCASE AQUA  FV 100</t>
  </si>
  <si>
    <t xml:space="preserve">CHILLER/SHOWCASE AQUA  FV 200</t>
  </si>
  <si>
    <t xml:space="preserve">CHILLER FV MIZONE TANPA RODA</t>
  </si>
  <si>
    <t xml:space="preserve">Chiller Polytron SCN 183</t>
  </si>
  <si>
    <t xml:space="preserve">DISPENSER MERK LAIN</t>
  </si>
  <si>
    <t xml:space="preserve">Tas Mizone</t>
  </si>
  <si>
    <t xml:space="preserve">KARTON LAYER 240 ML/KARTO</t>
  </si>
  <si>
    <t xml:space="preserve">AQ.KRTN 600 ML 1X1</t>
  </si>
  <si>
    <t xml:space="preserve">AQ.KARTON 330 1X1</t>
  </si>
  <si>
    <t xml:space="preserve">AQ.KRTN 240 ML 1X1</t>
  </si>
  <si>
    <t xml:space="preserve">VIT KRTN 1500 ML 1X1</t>
  </si>
  <si>
    <t xml:space="preserve">VIT KARTON 600 ML 1X1</t>
  </si>
  <si>
    <t xml:space="preserve">VIT KARTON 330 ML 1X1</t>
  </si>
  <si>
    <t xml:space="preserve">VIT KRTN 240 ML 1X1</t>
  </si>
  <si>
    <t xml:space="preserve">Mizone Karton LL/500ml 1x12</t>
  </si>
  <si>
    <t xml:space="preserve">HORISONTAL BANNER AQUA</t>
  </si>
  <si>
    <t xml:space="preserve">HORISONTAL BANNER VIT</t>
  </si>
  <si>
    <t xml:space="preserve">GELAS VIT</t>
  </si>
  <si>
    <t xml:space="preserve">Chiller FV 100 Mizone</t>
  </si>
  <si>
    <t xml:space="preserve">MUG MIZONE</t>
  </si>
  <si>
    <t xml:space="preserve">CHILLER FV 280 MIZONE</t>
  </si>
  <si>
    <t xml:space="preserve">KARTON VT 220 ML 1X1</t>
  </si>
  <si>
    <t xml:space="preserve">145143KR</t>
  </si>
  <si>
    <t xml:space="preserve">KARTON MZ MOOD UP CRANBERRY 500ML 1X1</t>
  </si>
  <si>
    <t xml:space="preserve">145679KR</t>
  </si>
  <si>
    <t xml:space="preserve">KARTON MZ MOVE ON STARFRUIT 500ML 1X1</t>
  </si>
  <si>
    <t xml:space="preserve">157095KR</t>
  </si>
  <si>
    <t xml:space="preserve">KARTON VT.550 ML 1X1</t>
  </si>
  <si>
    <t xml:space="preserve">3311H</t>
  </si>
  <si>
    <t xml:space="preserve">CHILLER  AQUA FV 280 / R</t>
  </si>
  <si>
    <t xml:space="preserve">74569P</t>
  </si>
  <si>
    <t xml:space="preserve">MIZONE PF/PCS</t>
  </si>
  <si>
    <t xml:space="preserve">81681KR</t>
  </si>
  <si>
    <t xml:space="preserve">KARTON AQ.750ML 1X1</t>
  </si>
  <si>
    <t xml:space="preserve">P9904</t>
  </si>
  <si>
    <t xml:space="preserve">CHILLER MIZONE FV100</t>
  </si>
  <si>
    <t xml:space="preserve">P9906</t>
  </si>
  <si>
    <t xml:space="preserve">CHILLER MIZONE FV280</t>
  </si>
  <si>
    <t xml:space="preserve">P9910</t>
  </si>
  <si>
    <t xml:space="preserve">CHILLER MIZONE S240SC</t>
  </si>
  <si>
    <t xml:space="preserve">P9911</t>
  </si>
  <si>
    <t xml:space="preserve">CHILLER AQUA S240SC</t>
  </si>
  <si>
    <t xml:space="preserve">P9912</t>
  </si>
  <si>
    <t xml:space="preserve">CHILLER AQUA FV1000</t>
  </si>
  <si>
    <t xml:space="preserve">P9914</t>
  </si>
  <si>
    <t xml:space="preserve">CHILLER S880 SLIM DOUBLE DOOR</t>
  </si>
  <si>
    <t xml:space="preserve">S5523</t>
  </si>
  <si>
    <t xml:space="preserve">TENDA AQUA</t>
  </si>
  <si>
    <t xml:space="preserve">S5525</t>
  </si>
  <si>
    <t xml:space="preserve">TENDA MIZONE</t>
  </si>
  <si>
    <t xml:space="preserve">KIT AQUA+JAMBOT</t>
  </si>
  <si>
    <t xml:space="preserve">NERACA</t>
  </si>
  <si>
    <t xml:space="preserve">Agustus</t>
  </si>
  <si>
    <t xml:space="preserve">Selisih (%)</t>
  </si>
  <si>
    <t xml:space="preserve">Kas Besar</t>
  </si>
  <si>
    <t xml:space="preserve">Kas Operasi</t>
  </si>
  <si>
    <t xml:space="preserve">Bank BCA Direksi</t>
  </si>
  <si>
    <t xml:space="preserve">Bank CIMB Direksi</t>
  </si>
  <si>
    <t xml:space="preserve">Bank Sejati 55</t>
  </si>
  <si>
    <t xml:space="preserve">Bank Pusat PT</t>
  </si>
  <si>
    <t xml:space="preserve">Hub R/K Pusat</t>
  </si>
  <si>
    <t xml:space="preserve">JUMLAH KAS DAN BANK</t>
  </si>
  <si>
    <t xml:space="preserve">Piutang Dagang Kredit</t>
  </si>
  <si>
    <t xml:space="preserve">Piutang Dagang Tunai</t>
  </si>
  <si>
    <t xml:space="preserve">JUMLAH PIUTANG USAHA</t>
  </si>
  <si>
    <t xml:space="preserve">Piutang TIV</t>
  </si>
  <si>
    <t xml:space="preserve">Piutang Pusat</t>
  </si>
  <si>
    <t xml:space="preserve">Piutang Ms Support</t>
  </si>
  <si>
    <t xml:space="preserve">Piutang Karyawan</t>
  </si>
  <si>
    <t xml:space="preserve">Piutang Gaji Outsourcing Mall</t>
  </si>
  <si>
    <t xml:space="preserve">Piutang Divisi</t>
  </si>
  <si>
    <t xml:space="preserve">JUMLAH PIUTANG LAIN-LAIN</t>
  </si>
  <si>
    <t xml:space="preserve">THR Dibayar Dimuka</t>
  </si>
  <si>
    <t xml:space="preserve">JUMLAH BIAYA DIBAYAR DIMUKA</t>
  </si>
  <si>
    <t xml:space="preserve">PPN Masukan</t>
  </si>
  <si>
    <t xml:space="preserve">JUMLAH PAJAK DIBAYAR DI MUKA</t>
  </si>
  <si>
    <t xml:space="preserve">Persediaan Barang Dagangan</t>
  </si>
  <si>
    <t xml:space="preserve">Persediaan Barang Dagangan Gudang Tembok</t>
  </si>
  <si>
    <t xml:space="preserve">JUMLAH ASET TETAP</t>
  </si>
  <si>
    <t xml:space="preserve">JUMLAH ASET</t>
  </si>
  <si>
    <t xml:space="preserve">Hutang Dagang TIV</t>
  </si>
  <si>
    <t xml:space="preserve">JUMLAH HUTANG DAGANG</t>
  </si>
  <si>
    <t xml:space="preserve">Titipan Pelanggan</t>
  </si>
  <si>
    <t xml:space="preserve">Titipan Pelanggan MO</t>
  </si>
  <si>
    <t xml:space="preserve">Titipan Pelanggan ke Rekening PT</t>
  </si>
  <si>
    <t xml:space="preserve">JUMLAH UANG MUKA PENJUALAN</t>
  </si>
  <si>
    <t xml:space="preserve">Titipan Denda</t>
  </si>
  <si>
    <t xml:space="preserve">Titipan Klaim</t>
  </si>
  <si>
    <t xml:space="preserve">Titipan Koperasi</t>
  </si>
  <si>
    <t xml:space="preserve">Titipan Jamsostek</t>
  </si>
  <si>
    <t xml:space="preserve">Titipan Toko 55</t>
  </si>
  <si>
    <t xml:space="preserve">JUMLAH TITIPAN KARYAWAN YMHD</t>
  </si>
  <si>
    <t xml:space="preserve">Biaya YMHD-Bunga Modal Kerja</t>
  </si>
  <si>
    <t xml:space="preserve">Biaya YMHD-Ongkos Angkut</t>
  </si>
  <si>
    <t xml:space="preserve">Biaya YMHD-Gaji</t>
  </si>
  <si>
    <t xml:space="preserve">Biaya YMHD-BBM</t>
  </si>
  <si>
    <t xml:space="preserve">Biaya YMHD-Insentif</t>
  </si>
  <si>
    <t xml:space="preserve">Biaya YMHD-Jasa Managamen</t>
  </si>
  <si>
    <t xml:space="preserve">Biaya YMHD-Gaji Dewa Astana</t>
  </si>
  <si>
    <t xml:space="preserve">Biaya YMHD-Gaji Go Clean Indonesia (ob)</t>
  </si>
  <si>
    <t xml:space="preserve">Biaya YMHD-Gaji PAM</t>
  </si>
  <si>
    <t xml:space="preserve">Biaya YMHD-Gaji Semanggi 3</t>
  </si>
  <si>
    <t xml:space="preserve">Biaya YMHD-Gaji Semanggi 3 Security</t>
  </si>
  <si>
    <t xml:space="preserve">Biaya YMHD-Gaji SSS</t>
  </si>
  <si>
    <t xml:space="preserve">Biaya YMHD-Gaji Two Win</t>
  </si>
  <si>
    <t xml:space="preserve">Biaya YMHD-Jamsostek</t>
  </si>
  <si>
    <t xml:space="preserve">JUMLAH BIAYA YMHD</t>
  </si>
  <si>
    <t xml:space="preserve">Hutang Dagang TAC</t>
  </si>
  <si>
    <t xml:space="preserve">JUMLAH HUTANG LAIN-LAIN</t>
  </si>
  <si>
    <t xml:space="preserve">Hutang Ms Support</t>
  </si>
  <si>
    <t xml:space="preserve">JUMLAH HUTANG AFILIASI PENDANAAN</t>
  </si>
  <si>
    <t xml:space="preserve">R/K PUSAT</t>
  </si>
  <si>
    <t xml:space="preserve">JUMLAH R/K PUSAT</t>
  </si>
  <si>
    <t xml:space="preserve">PPN YMHD</t>
  </si>
  <si>
    <t xml:space="preserve">PPh 23 YMHD</t>
  </si>
  <si>
    <t xml:space="preserve">JUMLAH HUTANG PAJAK</t>
  </si>
  <si>
    <t xml:space="preserve">JUMLAH KEWAJIBAN</t>
  </si>
  <si>
    <t xml:space="preserve">Modal Saham</t>
  </si>
  <si>
    <t xml:space="preserve">Laba Ditahan</t>
  </si>
  <si>
    <t xml:space="preserve">Laba Bulan Berjalan</t>
  </si>
  <si>
    <t xml:space="preserve">JUMLAH EKUITAS</t>
  </si>
  <si>
    <t xml:space="preserve">JUMLAH KEWAJIBAN DAN MODAL</t>
  </si>
  <si>
    <t xml:space="preserve">LAPORAN LABA RUGI DEPO-DEPO</t>
  </si>
  <si>
    <t xml:space="preserve">Untuk Periode Yang Berakhir Pada Tanggal </t>
  </si>
  <si>
    <t xml:space="preserve"> Per 30 September 2021</t>
  </si>
  <si>
    <t xml:space="preserve">MARGOMULYO</t>
  </si>
  <si>
    <t xml:space="preserve">GRESIK</t>
  </si>
  <si>
    <t xml:space="preserve">LEGUNDI</t>
  </si>
  <si>
    <t xml:space="preserve">BALONGPANGGANG</t>
  </si>
  <si>
    <t xml:space="preserve">PANCENG</t>
  </si>
  <si>
    <t xml:space="preserve">CITO</t>
  </si>
  <si>
    <t xml:space="preserve">PASAR MODERN</t>
  </si>
  <si>
    <t xml:space="preserve">TPR</t>
  </si>
  <si>
    <t xml:space="preserve">ROYAL</t>
  </si>
  <si>
    <t xml:space="preserve">PTC</t>
  </si>
  <si>
    <t xml:space="preserve">ICON MALL</t>
  </si>
  <si>
    <t xml:space="preserve">BIAYA PT</t>
  </si>
  <si>
    <t xml:space="preserve">LR PT</t>
  </si>
  <si>
    <t xml:space="preserve">DEPO</t>
  </si>
  <si>
    <t xml:space="preserve">SO PLUS</t>
  </si>
  <si>
    <t xml:space="preserve">Pem. Kend. Akibat Kecelakaan</t>
  </si>
  <si>
    <t xml:space="preserve">Tunjangan Transport</t>
  </si>
  <si>
    <t xml:space="preserve">Jasa Pemeliharaan Kendaraan</t>
  </si>
  <si>
    <t xml:space="preserve">Biaya Perbaikan Dispenser</t>
  </si>
  <si>
    <t xml:space="preserve">Biaya Cetak &amp; Service</t>
  </si>
  <si>
    <t xml:space="preserve">Entertaiment</t>
  </si>
  <si>
    <t xml:space="preserve">Konsultan, Akuntan &amp; Notaris</t>
  </si>
  <si>
    <t xml:space="preserve">Penjualan Barang Bekas / Sisa Barang</t>
  </si>
  <si>
    <t xml:space="preserve">Beban Bunga Bank</t>
  </si>
  <si>
    <t xml:space="preserve">SEJATI DISTRIBUSI</t>
  </si>
  <si>
    <t xml:space="preserve">ARUS KAS PT LMS</t>
  </si>
  <si>
    <t xml:space="preserve">Arus Kas dari Aktifitas Operasi</t>
  </si>
  <si>
    <t xml:space="preserve">Deskripsi</t>
  </si>
  <si>
    <t xml:space="preserve">Total</t>
  </si>
  <si>
    <t xml:space="preserve">Laba Sebelum Pajak</t>
  </si>
  <si>
    <t xml:space="preserve">Penyesuaian untuk merekonsiliasi</t>
  </si>
  <si>
    <t xml:space="preserve">Penjulan-(Pot TIV+Pot Dist+Pot Internal)</t>
  </si>
  <si>
    <t xml:space="preserve">Penagihan dari akun Piutang (CR)</t>
  </si>
  <si>
    <t xml:space="preserve">Pembayaran piutang FU. Pak Makhmud</t>
  </si>
  <si>
    <t xml:space="preserve">Koreksi Saldo Laba</t>
  </si>
  <si>
    <t xml:space="preserve">PENDAPATAN BUNGA</t>
  </si>
  <si>
    <t xml:space="preserve">Perubahan Modal Kerja:</t>
  </si>
  <si>
    <t xml:space="preserve">PENJUALAN BARANG BEKAS/SISA BA</t>
  </si>
  <si>
    <t xml:space="preserve">Piutang usaha</t>
  </si>
  <si>
    <t xml:space="preserve">PENDAPATAN LAIN-LAIN</t>
  </si>
  <si>
    <t xml:space="preserve">harusnya (+)</t>
  </si>
  <si>
    <t xml:space="preserve">Piutang Lain-lain</t>
  </si>
  <si>
    <t xml:space="preserve">BEBAN BUNGA</t>
  </si>
  <si>
    <t xml:space="preserve">Persediaan</t>
  </si>
  <si>
    <t xml:space="preserve">Sewa dibayar dimuka</t>
  </si>
  <si>
    <t xml:space="preserve">Total Penerimaan Kas</t>
  </si>
  <si>
    <t xml:space="preserve">THR dibayar dimuka</t>
  </si>
  <si>
    <t xml:space="preserve">HUTANG DAGANG TAC</t>
  </si>
  <si>
    <t xml:space="preserve">Beban di tangguhkan</t>
  </si>
  <si>
    <t xml:space="preserve">R/K Pusat</t>
  </si>
  <si>
    <t xml:space="preserve">Hutang Usaha</t>
  </si>
  <si>
    <t xml:space="preserve">Hutang TAC</t>
  </si>
  <si>
    <t xml:space="preserve">Hutang Bunga Bank Sejati 55</t>
  </si>
  <si>
    <t xml:space="preserve">Hutang Biaya</t>
  </si>
  <si>
    <t xml:space="preserve">PENGIRIMAN (EKSPEDISI)</t>
  </si>
  <si>
    <t xml:space="preserve">Hutang Pajak</t>
  </si>
  <si>
    <t xml:space="preserve">Uang Muka Penjualan</t>
  </si>
  <si>
    <t xml:space="preserve">HUTANG GAJI</t>
  </si>
  <si>
    <t xml:space="preserve">Jumlah Arus Kas Operasi</t>
  </si>
  <si>
    <t xml:space="preserve">Kenaikan/ Penurunan Kas</t>
  </si>
  <si>
    <t xml:space="preserve">Kas dan setara Kas Awal Thn</t>
  </si>
  <si>
    <t xml:space="preserve">Kas dan setara Kas Akhir Thn</t>
  </si>
  <si>
    <t xml:space="preserve">REPACKING BONGKAR MUAT</t>
  </si>
  <si>
    <t xml:space="preserve">BIAYA PAJAK</t>
  </si>
  <si>
    <t xml:space="preserve">PEM. KEND. AKIBAT KECELAKAAN</t>
  </si>
  <si>
    <t xml:space="preserve">JASA PEMELIHARAAN INVENTARIS</t>
  </si>
  <si>
    <t xml:space="preserve">SEWA GEDUNG</t>
  </si>
  <si>
    <t xml:space="preserve">KONSULTAN, AKUNTAN &amp; NOTARIS</t>
  </si>
  <si>
    <t xml:space="preserve">KEAMANAN DAN KEBERSIHAN</t>
  </si>
  <si>
    <t xml:space="preserve">LAIN-LAIN</t>
  </si>
  <si>
    <t xml:space="preserve">BENGKEL</t>
  </si>
  <si>
    <t xml:space="preserve">Total Pengeluaran Kas</t>
  </si>
  <si>
    <t xml:space="preserve">HUTANG BBM</t>
  </si>
  <si>
    <t xml:space="preserve">HUTANG INSENTIVE</t>
  </si>
  <si>
    <t xml:space="preserve">HUTANG ONGKOS ANGKUT</t>
  </si>
  <si>
    <t xml:space="preserve">TITIPAN HO</t>
  </si>
  <si>
    <t xml:space="preserve">Titipan Pelanggan Ke Rekening PT</t>
  </si>
  <si>
    <t xml:space="preserve">BANK PUSAT FP 2020</t>
  </si>
  <si>
    <t xml:space="preserve">Bank Pusat LP</t>
  </si>
  <si>
    <t xml:space="preserve">Total Pengeluaran Kas (Non L&amp;R)</t>
  </si>
  <si>
    <t xml:space="preserve">Jenis Laporan :</t>
  </si>
  <si>
    <t xml:space="preserve">1.   Laporan Rugi Laba</t>
  </si>
  <si>
    <t xml:space="preserve">    1.1 L/R Depo</t>
  </si>
  <si>
    <t xml:space="preserve">Productions</t>
  </si>
  <si>
    <t xml:space="preserve">DONE</t>
  </si>
  <si>
    <t xml:space="preserve">    1.2 Konsolidasi L/R Depo </t>
  </si>
  <si>
    <t xml:space="preserve">    1.3 L/R PT</t>
  </si>
  <si>
    <t xml:space="preserve">2.   Laporan Neraca</t>
  </si>
  <si>
    <t xml:space="preserve">3.   Laporan Arus Kas</t>
  </si>
  <si>
    <t xml:space="preserve">4.   Laporan Hutang </t>
  </si>
  <si>
    <t xml:space="preserve">5.   Laporan Piutang </t>
  </si>
  <si>
    <t xml:space="preserve">6.   Laporan Persediaan Bank</t>
  </si>
  <si>
    <t xml:space="preserve">7.   Laporan Mutasi Kas Harian dan Bulanan</t>
  </si>
  <si>
    <t xml:space="preserve">Design</t>
  </si>
  <si>
    <t xml:space="preserve">On Progress</t>
  </si>
  <si>
    <t xml:space="preserve">8.   Laporan Money Crosschek</t>
  </si>
  <si>
    <t xml:space="preserve">9.   Laporan TAC</t>
  </si>
  <si>
    <t xml:space="preserve">10. Buku Besar Semua Akun Neraca</t>
  </si>
  <si>
    <t xml:space="preserve">11. Settlement Neraca</t>
  </si>
  <si>
    <t xml:space="preserve">12. Reminder Program Penjualan</t>
  </si>
  <si>
    <t xml:space="preserve">13. Reminder Piutang OVD</t>
  </si>
  <si>
    <t xml:space="preserve">14. Laporan Penjualan</t>
  </si>
  <si>
    <t xml:space="preserve">      14.1 Laporan Penjulan Summary</t>
  </si>
  <si>
    <t xml:space="preserve">      14.1 Laporan Penjulan Detail</t>
  </si>
  <si>
    <t xml:space="preserve">REKAP GL</t>
  </si>
  <si>
    <t xml:space="preserve">NO</t>
  </si>
  <si>
    <t xml:space="preserve">NO. PERKIRAAN</t>
  </si>
  <si>
    <t xml:space="preserve">NO SUB PERKIRA</t>
  </si>
  <si>
    <t xml:space="preserve">NAMA PERKIRAAN</t>
  </si>
  <si>
    <t xml:space="preserve">SALDO AWAL</t>
  </si>
  <si>
    <t xml:space="preserve">DEBIT</t>
  </si>
  <si>
    <t xml:space="preserve">SALDO AKHIR</t>
  </si>
  <si>
    <t xml:space="preserve">Kas Besar - 110101  Periode November 2022</t>
  </si>
  <si>
    <t xml:space="preserve">No Voucher</t>
  </si>
  <si>
    <t xml:space="preserve">Saldo</t>
  </si>
  <si>
    <t xml:space="preserve">Saldo Awal</t>
  </si>
  <si>
    <t xml:space="preserve">555-0010062</t>
  </si>
  <si>
    <t xml:space="preserve">BANK SEJATI 55 - 110201A  Periode November 2022</t>
  </si>
  <si>
    <t xml:space="preserve">Rekap GL Per 30 Nov 2021</t>
  </si>
  <si>
    <t xml:space="preserve">No. Perkiraan</t>
  </si>
  <si>
    <t xml:space="preserve">No. Sub Perkiraan</t>
  </si>
  <si>
    <t xml:space="preserve">Nama Perkiraan</t>
  </si>
  <si>
    <t xml:space="preserve">Debit</t>
  </si>
  <si>
    <t xml:space="preserve">Credit</t>
  </si>
  <si>
    <t xml:space="preserve">Saldo Akhir</t>
  </si>
  <si>
    <t xml:space="preserve">365.662.778,00</t>
  </si>
  <si>
    <t xml:space="preserve">4.553.556.484,00</t>
  </si>
  <si>
    <t xml:space="preserve">4.743.085.063,00</t>
  </si>
  <si>
    <t xml:space="preserve">176.134.199,00</t>
  </si>
  <si>
    <t xml:space="preserve">2.500.000,00</t>
  </si>
  <si>
    <t xml:space="preserve">257.031.523,00</t>
  </si>
  <si>
    <t xml:space="preserve">187.482,26</t>
  </si>
  <si>
    <t xml:space="preserve">1.047.415.766,00</t>
  </si>
  <si>
    <t xml:space="preserve">1.047.455.000,00</t>
  </si>
  <si>
    <t xml:space="preserve">148.248,26</t>
  </si>
  <si>
    <t xml:space="preserve">2.075.256,00</t>
  </si>
  <si>
    <t xml:space="preserve">3.844.392.493,00</t>
  </si>
  <si>
    <t xml:space="preserve">3.846.467.749,00</t>
  </si>
  <si>
    <t xml:space="preserve">0,00</t>
  </si>
  <si>
    <t xml:space="preserve">49.223.411.793,32</t>
  </si>
  <si>
    <t xml:space="preserve">5.841.620.302,00</t>
  </si>
  <si>
    <t xml:space="preserve">92.105.000,00</t>
  </si>
  <si>
    <t xml:space="preserve">54.972.927.095,32</t>
  </si>
  <si>
    <t xml:space="preserve">( 19.944.058.779,00 )</t>
  </si>
  <si>
    <t xml:space="preserve">( 74.081.854.120,67 )</t>
  </si>
  <si>
    <t xml:space="preserve">1.818.144.061,00</t>
  </si>
  <si>
    <t xml:space="preserve">( 75.899.998.181,67 )</t>
  </si>
  <si>
    <t xml:space="preserve">( 131.198.331.939,00 )</t>
  </si>
  <si>
    <t xml:space="preserve">12.500,00</t>
  </si>
  <si>
    <t xml:space="preserve">3.877.044.675,00</t>
  </si>
  <si>
    <t xml:space="preserve">( 135.075.364.114,00 )</t>
  </si>
  <si>
    <t xml:space="preserve">28.044.649,00</t>
  </si>
  <si>
    <t xml:space="preserve">555.056,00</t>
  </si>
  <si>
    <t xml:space="preserve">19.030.000,00</t>
  </si>
  <si>
    <t xml:space="preserve">9.569.705,00</t>
  </si>
  <si>
    <t xml:space="preserve">18.224.804,00</t>
  </si>
  <si>
    <t xml:space="preserve">62.970.096,00</t>
  </si>
  <si>
    <t xml:space="preserve">81.194.900,00</t>
  </si>
  <si>
    <t xml:space="preserve">247.000,00</t>
  </si>
  <si>
    <t xml:space="preserve">1.610.000,00</t>
  </si>
  <si>
    <t xml:space="preserve">92.923.654,00</t>
  </si>
  <si>
    <t xml:space="preserve">17.875.438,00</t>
  </si>
  <si>
    <t xml:space="preserve">75.048.216,00</t>
  </si>
  <si>
    <t xml:space="preserve">136.675.954.218,00</t>
  </si>
  <si>
    <t xml:space="preserve">19.000.000,00</t>
  </si>
  <si>
    <t xml:space="preserve">20.689.870,00</t>
  </si>
  <si>
    <t xml:space="preserve">136.674.264.348,00</t>
  </si>
  <si>
    <t xml:space="preserve">( 32.006.479,00 )</t>
  </si>
  <si>
    <t xml:space="preserve">54.763.714,00</t>
  </si>
  <si>
    <t xml:space="preserve">46.978.466,00</t>
  </si>
  <si>
    <t xml:space="preserve">( 24.221.231,00 )</t>
  </si>
  <si>
    <t xml:space="preserve">4.169.581.210,00</t>
  </si>
  <si>
    <t xml:space="preserve">( 7.819.400,00 )</t>
  </si>
  <si>
    <t xml:space="preserve">53.193.938,00</t>
  </si>
  <si>
    <t xml:space="preserve">54.799.941,00</t>
  </si>
  <si>
    <t xml:space="preserve">( 9.425.403,00 )</t>
  </si>
  <si>
    <t xml:space="preserve">1.870.177.723,00</t>
  </si>
  <si>
    <t xml:space="preserve">56.466.466,00</t>
  </si>
  <si>
    <t xml:space="preserve">1.926.644.189,00</t>
  </si>
  <si>
    <t xml:space="preserve">1.280.522.486,00</t>
  </si>
  <si>
    <t xml:space="preserve">56.727.525,00</t>
  </si>
  <si>
    <t xml:space="preserve">1.337.250.011,00</t>
  </si>
  <si>
    <t xml:space="preserve">62.167.500,00</t>
  </si>
  <si>
    <t xml:space="preserve">1.494.000,00</t>
  </si>
  <si>
    <t xml:space="preserve">63.661.500,00</t>
  </si>
  <si>
    <t xml:space="preserve">10.950.149,00</t>
  </si>
  <si>
    <t xml:space="preserve">332.667,00</t>
  </si>
  <si>
    <t xml:space="preserve">11.282.816,00</t>
  </si>
  <si>
    <t xml:space="preserve">168.223.000,00</t>
  </si>
  <si>
    <t xml:space="preserve">4.060.900,00</t>
  </si>
  <si>
    <t xml:space="preserve">172.283.900,00</t>
  </si>
  <si>
    <t xml:space="preserve">86.282.691,00</t>
  </si>
  <si>
    <t xml:space="preserve">1.845.803,00</t>
  </si>
  <si>
    <t xml:space="preserve">88.128.494,00</t>
  </si>
  <si>
    <t xml:space="preserve">15.247.316,00</t>
  </si>
  <si>
    <t xml:space="preserve">310.000,00</t>
  </si>
  <si>
    <t xml:space="preserve">15.557.316,00</t>
  </si>
  <si>
    <t xml:space="preserve">96.012.200,00</t>
  </si>
  <si>
    <t xml:space="preserve">2.641.900,00</t>
  </si>
  <si>
    <t xml:space="preserve">98.654.100,00</t>
  </si>
  <si>
    <t xml:space="preserve">1.141.980,00</t>
  </si>
  <si>
    <t xml:space="preserve">114.198,00</t>
  </si>
  <si>
    <t xml:space="preserve">1.256.178,00</t>
  </si>
  <si>
    <t xml:space="preserve">36.615.900,00</t>
  </si>
  <si>
    <t xml:space="preserve">2.220.000,00</t>
  </si>
  <si>
    <t xml:space="preserve">38.835.900,00</t>
  </si>
  <si>
    <t xml:space="preserve">11.646.000,00</t>
  </si>
  <si>
    <t xml:space="preserve">200.000,00</t>
  </si>
  <si>
    <t xml:space="preserve">11.846.000,00</t>
  </si>
  <si>
    <t xml:space="preserve">40.751.500,00</t>
  </si>
  <si>
    <t xml:space="preserve">1.889.600,00</t>
  </si>
  <si>
    <t xml:space="preserve">1.050,00</t>
  </si>
  <si>
    <t xml:space="preserve">42.640.050,00</t>
  </si>
  <si>
    <t xml:space="preserve">6.947.859,00</t>
  </si>
  <si>
    <t xml:space="preserve">263.171,00</t>
  </si>
  <si>
    <t xml:space="preserve">7.211.030,00</t>
  </si>
  <si>
    <t xml:space="preserve">714.871.771,53</t>
  </si>
  <si>
    <t xml:space="preserve">( 135.047.594,96 )</t>
  </si>
  <si>
    <t xml:space="preserve">280.000,00</t>
  </si>
  <si>
    <t xml:space="preserve">2.429.175,00</t>
  </si>
  <si>
    <t xml:space="preserve">( 137.196.769,96 )</t>
  </si>
  <si>
    <t xml:space="preserve">( 30.418.747.392,52 )</t>
  </si>
  <si>
    <t xml:space="preserve">15.864.968.102,00</t>
  </si>
  <si>
    <t xml:space="preserve">15.924.578.911,00</t>
  </si>
  <si>
    <t xml:space="preserve">( 30.478.358.201,52 )</t>
  </si>
  <si>
    <t xml:space="preserve">Mutasi Kas Harian</t>
  </si>
  <si>
    <t xml:space="preserve">Mutasi Bank Harian</t>
  </si>
  <si>
    <t xml:space="preserve">Bukti Kas Masuk</t>
  </si>
  <si>
    <t xml:space="preserve">Bukti Kas Keluar</t>
  </si>
  <si>
    <t xml:space="preserve">Crit</t>
  </si>
  <si>
    <t xml:space="preserve">Jenis</t>
  </si>
  <si>
    <t xml:space="preserve">   Kas Besar</t>
  </si>
  <si>
    <t xml:space="preserve">Kas Kecil</t>
  </si>
  <si>
    <r>
      <rPr>
        <sz val="11"/>
        <color rgb="FF000000"/>
        <rFont val="Calibri"/>
        <family val="2"/>
        <charset val="1"/>
      </rPr>
      <t xml:space="preserve"> </t>
    </r>
    <r>
      <rPr>
        <b val="true"/>
        <sz val="11"/>
        <color rgb="FF000000"/>
        <rFont val="Calibri"/>
        <family val="2"/>
        <charset val="1"/>
      </rPr>
      <t xml:space="preserve">˅</t>
    </r>
    <r>
      <rPr>
        <sz val="11"/>
        <color rgb="FF000000"/>
        <rFont val="Calibri"/>
        <family val="2"/>
        <charset val="1"/>
      </rPr>
      <t xml:space="preserve">       Giro</t>
    </r>
  </si>
  <si>
    <r>
      <rPr>
        <b val="true"/>
        <sz val="11"/>
        <color rgb="FF000000"/>
        <rFont val="Calibri"/>
        <family val="2"/>
        <charset val="1"/>
      </rPr>
      <t xml:space="preserve">˅</t>
    </r>
    <r>
      <rPr>
        <sz val="11"/>
        <color rgb="FF000000"/>
        <rFont val="Calibri"/>
        <family val="2"/>
        <charset val="1"/>
      </rPr>
      <t xml:space="preserve">     Kas Besar</t>
    </r>
  </si>
  <si>
    <t xml:space="preserve">Giro</t>
  </si>
  <si>
    <t xml:space="preserve">Kas</t>
  </si>
  <si>
    <t xml:space="preserve">4609901010123456 REKENING CIMB BP023 DEP SET PEN 29-31 OKTOBER 2021</t>
  </si>
  <si>
    <t xml:space="preserve">No Bukti</t>
  </si>
  <si>
    <t xml:space="preserve">KM/22C/0056</t>
  </si>
  <si>
    <t xml:space="preserve">KK/22C/0012</t>
  </si>
  <si>
    <t xml:space="preserve">5 Maret 2022</t>
  </si>
  <si>
    <t xml:space="preserve">Itr</t>
  </si>
  <si>
    <t xml:space="preserve">4609901010123472 AL YASIN GROUP SKN     CENAIDJA/AP. NUSANTARA RITEL MDR PT     AM GRATI40860</t>
  </si>
  <si>
    <t xml:space="preserve">TARIKAN KANTOR PUSAT </t>
  </si>
  <si>
    <t xml:space="preserve">No Reff</t>
  </si>
  <si>
    <t xml:space="preserve">User /PiC</t>
  </si>
  <si>
    <t xml:space="preserve">Pembayaran piutang Sampoerna</t>
  </si>
  <si>
    <t xml:space="preserve">Biaya Tukang</t>
  </si>
  <si>
    <t xml:space="preserve">ZUHDI - D014</t>
  </si>
  <si>
    <t xml:space="preserve">Gaji Tukang minggu ke 1</t>
  </si>
  <si>
    <t xml:space="preserve">555-0010054</t>
  </si>
  <si>
    <t xml:space="preserve">Titipan piutang GG </t>
  </si>
  <si>
    <t xml:space="preserve">Gaji Pembantu tukang minggu ke 1</t>
  </si>
  <si>
    <t xml:space="preserve">BANK STATEMENT CIMB VA - 110201A</t>
  </si>
  <si>
    <t xml:space="preserve">DEPO PASURUAN NOVEMBER 2021</t>
  </si>
  <si>
    <t xml:space="preserve">Laporan Kas Harian</t>
  </si>
  <si>
    <t xml:space="preserve">D/K</t>
  </si>
  <si>
    <t xml:space="preserve">Periode : 5 Maret 2022 - 6 Maret 2022</t>
  </si>
  <si>
    <t xml:space="preserve">Tanggal 5 Maret 2022</t>
  </si>
  <si>
    <t xml:space="preserve">( - )</t>
  </si>
  <si>
    <t xml:space="preserve">-</t>
  </si>
  <si>
    <t xml:space="preserve">KM/22C/0054</t>
  </si>
  <si>
    <t xml:space="preserve">BCA-00112223</t>
  </si>
  <si>
    <t xml:space="preserve">Terima dari Kas Besar</t>
  </si>
  <si>
    <t xml:space="preserve">4609901010123456 REKENING CIMB BP023 DEP SET PEN 01 NOVEMBER  2021</t>
  </si>
  <si>
    <t xml:space="preserve">Penerimaan Hari Ini</t>
  </si>
  <si>
    <t xml:space="preserve">Penerimaan S/D Hari Ini</t>
  </si>
  <si>
    <t xml:space="preserve">4609901010123456 REKENING CIMB BP023 DEP SET PEN 02 NOVEMBER  2021</t>
  </si>
  <si>
    <t xml:space="preserve">Saldo Awal + Penerimaan</t>
  </si>
  <si>
    <t xml:space="preserve">KK/22C/0011</t>
  </si>
  <si>
    <t xml:space="preserve">Transfer Ke Kas Kecil</t>
  </si>
  <si>
    <t xml:space="preserve">4609901010123456 REKENING CIMB BP023 DEP SET PEN 03 NOVEMBER  2021</t>
  </si>
  <si>
    <t xml:space="preserve">Biaya OPS</t>
  </si>
  <si>
    <t xml:space="preserve">Biaya Operasional</t>
  </si>
  <si>
    <t xml:space="preserve">4609901010123456 REKENING CIMB BP023 DEP SET PEN 04 NOVEMBER  2021</t>
  </si>
  <si>
    <t xml:space="preserve">4609901010123464 JLO PT                 Air vit tol bang                        9999999999972340              ATP       </t>
  </si>
  <si>
    <t xml:space="preserve">Pengeluaran Hari Ini</t>
  </si>
  <si>
    <t xml:space="preserve">4609901010123472 AL YASIN GROUP SKN     CENAIDJA/AP. NUSANTARA RITEL MDR PT     AM BANGIL555-3138945</t>
  </si>
  <si>
    <t xml:space="preserve">Pengeluaran S/D Hari Ini</t>
  </si>
  <si>
    <t xml:space="preserve">Saldo Akhir Setelah Dikurangi BY</t>
  </si>
  <si>
    <t xml:space="preserve">Tanggal 6 Maret 2022</t>
  </si>
  <si>
    <t xml:space="preserve">( + )</t>
  </si>
  <si>
    <t xml:space="preserve">Rekapitulasi Biaya Periode November 2022</t>
  </si>
  <si>
    <t xml:space="preserve">Pic / User</t>
  </si>
  <si>
    <t xml:space="preserve">Nominal</t>
  </si>
  <si>
    <t xml:space="preserve">PARKIR</t>
  </si>
  <si>
    <t xml:space="preserve">TAUFIQ - M008</t>
  </si>
  <si>
    <t xml:space="preserve">BONGKARAN DC ALFA 01 NOVEMBER 2021</t>
  </si>
  <si>
    <t xml:space="preserve">KANTOR - R009</t>
  </si>
  <si>
    <t xml:space="preserve">SLAMET - DR06</t>
  </si>
  <si>
    <t xml:space="preserve">BY ADM BANK PLN</t>
  </si>
  <si>
    <t xml:space="preserve">BY ADM BANK ALYASINI </t>
  </si>
  <si>
    <t xml:space="preserve">BY EMBALASI</t>
  </si>
  <si>
    <t xml:space="preserve">BY POTONGAN RETUR MIDI AGUSTUS 2021</t>
  </si>
  <si>
    <t xml:space="preserve">AIR MINUM DEPO 6 GALON</t>
  </si>
  <si>
    <t xml:space="preserve">MOH ISMAIL - D013</t>
  </si>
  <si>
    <t xml:space="preserve">ZAINUL - G005</t>
  </si>
  <si>
    <t xml:space="preserve">ETOL</t>
  </si>
  <si>
    <t xml:space="preserve">ABDILAH - DR24</t>
  </si>
  <si>
    <t xml:space="preserve">LPG FORKLIFT</t>
  </si>
  <si>
    <t xml:space="preserve">BBM TGL 11-17 OKT</t>
  </si>
  <si>
    <t xml:space="preserve">Berat/ Kg</t>
  </si>
  <si>
    <t xml:space="preserve">PAS</t>
  </si>
  <si>
    <t xml:space="preserve">HPP LAMA</t>
  </si>
  <si>
    <t xml:space="preserve">HPP PABRIK</t>
  </si>
  <si>
    <t xml:space="preserve">Apr-Sept 2018</t>
  </si>
  <si>
    <t xml:space="preserve">per Ags-20</t>
  </si>
  <si>
    <t xml:space="preserve">220ML AQUA LOCAL 1X48</t>
  </si>
  <si>
    <t xml:space="preserve">330ML AQUA LOCAL 1X24</t>
  </si>
  <si>
    <t xml:space="preserve">AQ.330ML 1X1 PCS</t>
  </si>
  <si>
    <t xml:space="preserve">AQ.330ML LOCAL THEMED 1X24</t>
  </si>
  <si>
    <t xml:space="preserve">AQ.380 REFLECTIONS 1X12 REJECT</t>
  </si>
  <si>
    <t xml:space="preserve">AQ.380 REFLECTIONS 1X1 PCS</t>
  </si>
  <si>
    <t xml:space="preserve">AQ.380 REFLECTIONS PCS REJECT</t>
  </si>
  <si>
    <t xml:space="preserve">AQ 380ML SPARKLING PCS REJECT</t>
  </si>
  <si>
    <t xml:space="preserve">380ML AQUA REFLECTIONS SG 1X12</t>
  </si>
  <si>
    <t xml:space="preserve">380ML AQUA SPARKLING SG 1X12</t>
  </si>
  <si>
    <t xml:space="preserve">450ML AQUA KIDS Q2 1X24</t>
  </si>
  <si>
    <t xml:space="preserve">122408R</t>
  </si>
  <si>
    <t xml:space="preserve">AQ.450ML 1X24 REJECT</t>
  </si>
  <si>
    <t xml:space="preserve">AQ.450 ML KIDS Q1 1X24</t>
  </si>
  <si>
    <t xml:space="preserve">600ML AQUA LOCAL 1X24</t>
  </si>
  <si>
    <t xml:space="preserve">AQ.600ML 1X1 PCS</t>
  </si>
  <si>
    <t xml:space="preserve">AQ.600ML 1X1 PCS REJECT</t>
  </si>
  <si>
    <t xml:space="preserve">AQ.750ML 1X4 MULTIPACK</t>
  </si>
  <si>
    <t xml:space="preserve">750ML AQUA LOCAL 1X18</t>
  </si>
  <si>
    <t xml:space="preserve">1500ML AQUA LOCAL 1X12</t>
  </si>
  <si>
    <t xml:space="preserve">AQ.1500ML 1X1 PCS</t>
  </si>
  <si>
    <t xml:space="preserve">350ML CAAYA JASMINE 1X12</t>
  </si>
  <si>
    <t xml:space="preserve">350ML CAAYA TOASTED RICE 1X12</t>
  </si>
  <si>
    <t xml:space="preserve">350ML CAAYA VANILLA PANDAN 1X12</t>
  </si>
  <si>
    <t xml:space="preserve">500ML MIZONE ACTIV' 1X12</t>
  </si>
  <si>
    <t xml:space="preserve">500ML MIZONE LYCHEE LEMON 1X12</t>
  </si>
  <si>
    <t xml:space="preserve">500ML MIZONE YUZU LEMON 1X12</t>
  </si>
  <si>
    <t xml:space="preserve">MIZONE YUZU LEMON 500ML 1X12</t>
  </si>
  <si>
    <t xml:space="preserve">MIZONE YUZU LEMON 500ML 1X12 REJECT</t>
  </si>
  <si>
    <t xml:space="preserve">MIZONE YUZU LEMON 500ML 1X1 PCS REJECT</t>
  </si>
  <si>
    <t xml:space="preserve">500ML MIZONE ORANGE LIME 1X12</t>
  </si>
  <si>
    <t xml:space="preserve">500ML MIZONE APPLE GUAVA 1X12</t>
  </si>
  <si>
    <t xml:space="preserve">MIZONE BREAK FREE CHERRY BLOSSOM 500ML 1X12</t>
  </si>
  <si>
    <t xml:space="preserve">MIZONE BREAK FREE CHERRY BLOSSOM 500ML 1X1 PCS</t>
  </si>
  <si>
    <t xml:space="preserve">FRES-IN STRAWBERRY 1X6</t>
  </si>
  <si>
    <t xml:space="preserve">350ML LEVITE LEMON CUCUMBER 1X12</t>
  </si>
  <si>
    <t xml:space="preserve">350ML LEVITE LEMON CUCUMBER MINT 1X12</t>
  </si>
  <si>
    <t xml:space="preserve">LEVITE LEMON CUCUMBER MINT 350ML 1X12</t>
  </si>
  <si>
    <t xml:space="preserve">LEVITE LEMON CUCUMBER MINT 350ML 1X1</t>
  </si>
  <si>
    <t xml:space="preserve">LEVITE LEMON CUCUMBER MINT 350ML 1X1 PCS REJECT</t>
  </si>
  <si>
    <t xml:space="preserve">LEVITE LYCEE CITRUS MINT 350ML 1X12</t>
  </si>
  <si>
    <t xml:space="preserve">LEVITE LYCEE CITRUS MINT 350ML 1X1</t>
  </si>
  <si>
    <t xml:space="preserve">LEVITE LYCEE CITRUS MINT 350ML 1X1 PCS REJECT</t>
  </si>
  <si>
    <t xml:space="preserve">350ML LEVITE WILDBERRIES LIME 1X12</t>
  </si>
  <si>
    <t xml:space="preserve">350ML LEVITE WILDBERRIES LIME MINT 1X12</t>
  </si>
  <si>
    <t xml:space="preserve">LEVITE WILDBERRIES LIME MINT 350ML 1X12</t>
  </si>
  <si>
    <t xml:space="preserve">LEVITE WILDBERRIES LIME MINT 350ML 1X1</t>
  </si>
  <si>
    <t xml:space="preserve">LEVITE WILDBERRIES LIME MINT 350ML 1X1 PCS REJECT</t>
  </si>
  <si>
    <t xml:space="preserve">VT.220ML LOCAL 1X1</t>
  </si>
  <si>
    <t xml:space="preserve">VT.200ML LOCAL 1X1</t>
  </si>
  <si>
    <t xml:space="preserve">VT.220ML 1X48</t>
  </si>
  <si>
    <t xml:space="preserve">220ML JAVA VIT LOCAL 1X48</t>
  </si>
  <si>
    <t xml:space="preserve">330ML VIT LOCAL 1X24</t>
  </si>
  <si>
    <t xml:space="preserve">VT.600ML 1X24</t>
  </si>
  <si>
    <t xml:space="preserve">600ML VIT LOCAL 1X24</t>
  </si>
  <si>
    <t xml:space="preserve">1500ML VIT LOCAL 1X12</t>
  </si>
  <si>
    <t xml:space="preserve">VIT.1500ML 1X1 PCS</t>
  </si>
  <si>
    <t xml:space="preserve">AQ.5GLN ISI</t>
  </si>
  <si>
    <t xml:space="preserve">5 GALLON AQUA LOCAL</t>
  </si>
  <si>
    <t xml:space="preserve">AQ.5GLN BTL</t>
  </si>
  <si>
    <t xml:space="preserve">EMPTY BOTTLE AQUA 5 GALLON</t>
  </si>
  <si>
    <t xml:space="preserve">5 GALLON VIT LOCAL</t>
  </si>
  <si>
    <t xml:space="preserve">VT.5GLN BTL</t>
  </si>
  <si>
    <t xml:space="preserve">EMPTY BOTTLE VIT 5 GALLON</t>
  </si>
  <si>
    <t xml:space="preserve">PALLET RENT DOUBLE FACE</t>
  </si>
  <si>
    <t xml:space="preserve">CHILLER POLYTRON SCN 183</t>
  </si>
  <si>
    <t xml:space="preserve">TAS MIZONE</t>
  </si>
  <si>
    <t xml:space="preserve">MIZONE KARTON LL/500ML 1X12</t>
  </si>
  <si>
    <t xml:space="preserve">CHILLER FV 100 MIZONE</t>
  </si>
  <si>
    <t xml:space="preserve">LAPORAN KAS BESAR UNTUK JURNAL</t>
  </si>
  <si>
    <t xml:space="preserve">NO. VOUCHER</t>
  </si>
  <si>
    <t xml:space="preserve">TANGGAL</t>
  </si>
  <si>
    <t xml:space="preserve">NO. AKUN</t>
  </si>
  <si>
    <t xml:space="preserve">PC/ACC</t>
  </si>
  <si>
    <t xml:space="preserve">DESKRIPSI</t>
  </si>
  <si>
    <t xml:space="preserve">SALDO</t>
  </si>
  <si>
    <t xml:space="preserve">TRN TYPE</t>
  </si>
  <si>
    <t xml:space="preserve">110101 - 99999999    KAS BESAR - UMUM</t>
  </si>
  <si>
    <t xml:space="preserve">130121</t>
  </si>
  <si>
    <t xml:space="preserve">99999999</t>
  </si>
  <si>
    <t xml:space="preserve">SET HUSEN</t>
  </si>
  <si>
    <t xml:space="preserve">DMSDocCashTempIn</t>
  </si>
  <si>
    <t xml:space="preserve">SET P NUR</t>
  </si>
  <si>
    <t xml:space="preserve">130120</t>
  </si>
  <si>
    <t xml:space="preserve">SET PIUTANG</t>
  </si>
  <si>
    <t xml:space="preserve">SET ZUHDI</t>
  </si>
  <si>
    <t xml:space="preserve">SET LUTFI</t>
  </si>
  <si>
    <t xml:space="preserve">KURANG SET LUTFI</t>
  </si>
  <si>
    <t xml:space="preserve">SET HERI</t>
  </si>
  <si>
    <t xml:space="preserve">SET JOKO</t>
  </si>
  <si>
    <t xml:space="preserve">SET IWAN</t>
  </si>
  <si>
    <t xml:space="preserve">SET BOEDIO</t>
  </si>
  <si>
    <t xml:space="preserve">SET ZAHRO</t>
  </si>
  <si>
    <t xml:space="preserve">SET ZAINUL</t>
  </si>
  <si>
    <t xml:space="preserve">SET SUFAAT</t>
  </si>
  <si>
    <t xml:space="preserve">SET KHOIRON</t>
  </si>
  <si>
    <t xml:space="preserve">SET ROHMAN</t>
  </si>
  <si>
    <t xml:space="preserve">SET SALAFI</t>
  </si>
  <si>
    <t xml:space="preserve">SET SOHIB</t>
  </si>
  <si>
    <t xml:space="preserve">SET SLAMET</t>
  </si>
  <si>
    <t xml:space="preserve">SET MOH ISMAIL</t>
  </si>
  <si>
    <t xml:space="preserve">SET BUDI</t>
  </si>
  <si>
    <t xml:space="preserve">SET NUR</t>
  </si>
  <si>
    <t xml:space="preserve">SET MEI</t>
  </si>
  <si>
    <t xml:space="preserve">SET TAUFIQ</t>
  </si>
  <si>
    <t xml:space="preserve">SET ATOK</t>
  </si>
  <si>
    <t xml:space="preserve">SET SUBHAN</t>
  </si>
  <si>
    <t xml:space="preserve">SET HARTONO</t>
  </si>
  <si>
    <t xml:space="preserve">555-0010069</t>
  </si>
  <si>
    <t xml:space="preserve">SET KANTOR</t>
  </si>
  <si>
    <t xml:space="preserve">SET DAYAT</t>
  </si>
  <si>
    <t xml:space="preserve">KURANG SET DAYAT</t>
  </si>
  <si>
    <t xml:space="preserve">SET YULIANTO</t>
  </si>
  <si>
    <t xml:space="preserve">SET SEJATI</t>
  </si>
  <si>
    <t xml:space="preserve">SET ASAD</t>
  </si>
  <si>
    <t xml:space="preserve">SET IMRON</t>
  </si>
  <si>
    <t xml:space="preserve">SET KARIM</t>
  </si>
  <si>
    <t xml:space="preserve">SET LUKMAN</t>
  </si>
  <si>
    <t xml:space="preserve">PIUT BY ADM</t>
  </si>
  <si>
    <t xml:space="preserve">PIUT RETUR MIDI</t>
  </si>
  <si>
    <t xml:space="preserve">PIUT EMBALASI</t>
  </si>
  <si>
    <t xml:space="preserve">SET AIR MINUM DEPO</t>
  </si>
  <si>
    <t xml:space="preserve">SET USMAN</t>
  </si>
  <si>
    <t xml:space="preserve">KURANG SET MEI</t>
  </si>
  <si>
    <t xml:space="preserve">PIUT GLOBAL</t>
  </si>
  <si>
    <t xml:space="preserve">KURANG SET ZAINUL</t>
  </si>
  <si>
    <t xml:space="preserve">SET SUPAAT</t>
  </si>
  <si>
    <t xml:space="preserve">SET MUNIR</t>
  </si>
  <si>
    <t xml:space="preserve">SET NUR S</t>
  </si>
  <si>
    <t xml:space="preserve">SET ASAT</t>
  </si>
  <si>
    <t xml:space="preserve">SET ARIP</t>
  </si>
  <si>
    <t xml:space="preserve">KURANG SET ATOK</t>
  </si>
  <si>
    <t xml:space="preserve">SET JOKO S</t>
  </si>
  <si>
    <t xml:space="preserve">SET KHAYYI</t>
  </si>
  <si>
    <t xml:space="preserve">SET BUDIO</t>
  </si>
  <si>
    <t xml:space="preserve">SET SADULLOH</t>
  </si>
  <si>
    <t xml:space="preserve">KURANG SET P NUR</t>
  </si>
  <si>
    <t xml:space="preserve">SET EKO</t>
  </si>
  <si>
    <t xml:space="preserve">SET ADI</t>
  </si>
  <si>
    <t xml:space="preserve">SET DEWI</t>
  </si>
  <si>
    <t xml:space="preserve">SET SANTOSO</t>
  </si>
  <si>
    <t xml:space="preserve">555-0010075</t>
  </si>
  <si>
    <t xml:space="preserve">KURANG SET ZUHDI</t>
  </si>
  <si>
    <t xml:space="preserve">SET B BELA/GANIF</t>
  </si>
  <si>
    <t xml:space="preserve">SET P HADI</t>
  </si>
  <si>
    <t xml:space="preserve">SET KANTOR-P HENDRA</t>
  </si>
  <si>
    <t xml:space="preserve">SET TK 88</t>
  </si>
  <si>
    <t xml:space="preserve">SET DANIYAL</t>
  </si>
  <si>
    <t xml:space="preserve">SET AGUS</t>
  </si>
  <si>
    <t xml:space="preserve">SET M ISMAIL</t>
  </si>
  <si>
    <t xml:space="preserve">SET RAHMAT</t>
  </si>
  <si>
    <t xml:space="preserve">SET ZAENUL</t>
  </si>
  <si>
    <t xml:space="preserve">SET ARIFIN</t>
  </si>
  <si>
    <t xml:space="preserve">SET DONI</t>
  </si>
  <si>
    <t xml:space="preserve">SET DEDEK</t>
  </si>
  <si>
    <t xml:space="preserve">KURANG SET KARIM</t>
  </si>
  <si>
    <t xml:space="preserve">SET HADI</t>
  </si>
  <si>
    <t xml:space="preserve">SET NISA</t>
  </si>
  <si>
    <t xml:space="preserve">PIUT EDO</t>
  </si>
  <si>
    <t xml:space="preserve">555-0010084</t>
  </si>
  <si>
    <t xml:space="preserve">SET KANTOR-BENING</t>
  </si>
  <si>
    <t xml:space="preserve">STE HERI</t>
  </si>
  <si>
    <t xml:space="preserve">KURANG SET IMRON</t>
  </si>
  <si>
    <t xml:space="preserve">KURANG SET KHOIRON</t>
  </si>
  <si>
    <t xml:space="preserve">set eko</t>
  </si>
  <si>
    <t xml:space="preserve">555-0010094</t>
  </si>
  <si>
    <t xml:space="preserve">KURNG SET LUTFI</t>
  </si>
  <si>
    <t xml:space="preserve">SET KAISARI</t>
  </si>
  <si>
    <t xml:space="preserve">KURANG SET BOEDIO</t>
  </si>
  <si>
    <t xml:space="preserve">SET KASIARI</t>
  </si>
  <si>
    <t xml:space="preserve">SET P YONGKI</t>
  </si>
  <si>
    <t xml:space="preserve">SET P FAISOL</t>
  </si>
  <si>
    <t xml:space="preserve">SET P BENI</t>
  </si>
  <si>
    <t xml:space="preserve">SET IBAT</t>
  </si>
  <si>
    <t xml:space="preserve">SET TOTOK</t>
  </si>
  <si>
    <t xml:space="preserve">SET ASARI</t>
  </si>
  <si>
    <t xml:space="preserve">555-0010101</t>
  </si>
  <si>
    <t xml:space="preserve">SET ISMAIL A </t>
  </si>
  <si>
    <t xml:space="preserve">SET AIR MIUM DEPO</t>
  </si>
  <si>
    <t xml:space="preserve">KURANG SETOR ZUHDI</t>
  </si>
  <si>
    <t xml:space="preserve">KURANG SETOR MEI</t>
  </si>
  <si>
    <t xml:space="preserve">KURANG SETOR ATOK</t>
  </si>
  <si>
    <t xml:space="preserve">SET ABDILAH</t>
  </si>
  <si>
    <t xml:space="preserve">SET P SOFYAN</t>
  </si>
  <si>
    <t xml:space="preserve">555-0010112</t>
  </si>
  <si>
    <t xml:space="preserve">555-0010104</t>
  </si>
  <si>
    <t xml:space="preserve">SET KOLEKTOR</t>
  </si>
  <si>
    <t xml:space="preserve">919900</t>
  </si>
  <si>
    <t xml:space="preserve">KLAIM KARTON A 1500 MUJIB</t>
  </si>
  <si>
    <t xml:space="preserve">SET PIUTANGA</t>
  </si>
  <si>
    <t xml:space="preserve">PIUT SEJATI</t>
  </si>
  <si>
    <t xml:space="preserve">PIUT WAHANA KARYA</t>
  </si>
  <si>
    <t xml:space="preserve">ET MEI</t>
  </si>
  <si>
    <t xml:space="preserve">SET RAHMAD</t>
  </si>
  <si>
    <t xml:space="preserve">SET KLAIM GUDANG GALON</t>
  </si>
  <si>
    <t xml:space="preserve">SET MUNTOYO</t>
  </si>
  <si>
    <t xml:space="preserve">SET FARID</t>
  </si>
  <si>
    <t xml:space="preserve">555-0010121</t>
  </si>
  <si>
    <t xml:space="preserve">PIUT BY ADM BANK</t>
  </si>
  <si>
    <t xml:space="preserve">SET BUDI H</t>
  </si>
  <si>
    <t xml:space="preserve">555-0010128</t>
  </si>
  <si>
    <t xml:space="preserve">SE5T P NUR</t>
  </si>
  <si>
    <t xml:space="preserve">824042</t>
  </si>
  <si>
    <t xml:space="preserve">TOLAKAN BONGKARAN DC ALFA</t>
  </si>
  <si>
    <t xml:space="preserve">SET DEVI</t>
  </si>
  <si>
    <t xml:space="preserve">TOLAKAN PROGRAM AGUSTUS SANTOSO</t>
  </si>
  <si>
    <t xml:space="preserve">SET ISMAIL</t>
  </si>
  <si>
    <t xml:space="preserve">SET SUFAAY</t>
  </si>
  <si>
    <t xml:space="preserve">555-0010138</t>
  </si>
  <si>
    <t xml:space="preserve">SET AIR MINUM SATPAM</t>
  </si>
  <si>
    <t xml:space="preserve">555-0010132</t>
  </si>
  <si>
    <t xml:space="preserve">PIUT CEMARA</t>
  </si>
  <si>
    <t xml:space="preserve">SET SAMSUL</t>
  </si>
  <si>
    <t xml:space="preserve">PIUT NRB CAREFOUR</t>
  </si>
  <si>
    <t xml:space="preserve">SET HAMKA</t>
  </si>
  <si>
    <t xml:space="preserve">PENDING SETOR GANIF</t>
  </si>
  <si>
    <t xml:space="preserve">555-0010146</t>
  </si>
  <si>
    <t xml:space="preserve">SET B FITRI</t>
  </si>
  <si>
    <t xml:space="preserve">PIUT SEGAR MAKMUR</t>
  </si>
  <si>
    <t xml:space="preserve"> YULIANTO</t>
  </si>
  <si>
    <t xml:space="preserve">SET FUAD</t>
  </si>
  <si>
    <t xml:space="preserve">PIUT SUMIATI</t>
  </si>
  <si>
    <t xml:space="preserve">555-0010153</t>
  </si>
  <si>
    <t xml:space="preserve">SET ISMAIL A</t>
  </si>
  <si>
    <t xml:space="preserve">PIUT JOKO</t>
  </si>
  <si>
    <t xml:space="preserve">TOLAKAN PROGRAM JOKO</t>
  </si>
  <si>
    <t xml:space="preserve">RETUR KANTOR</t>
  </si>
  <si>
    <t xml:space="preserve">311110</t>
  </si>
  <si>
    <t xml:space="preserve">TITIPANMO BU UMI</t>
  </si>
  <si>
    <t xml:space="preserve">PIUT CMWI</t>
  </si>
  <si>
    <t xml:space="preserve">SET GANIF</t>
  </si>
  <si>
    <t xml:space="preserve">KURANG SET IWAN</t>
  </si>
  <si>
    <t xml:space="preserve">SET SUWARNO</t>
  </si>
  <si>
    <t xml:space="preserve">KURANG SETOR SUWARNO</t>
  </si>
  <si>
    <t xml:space="preserve">555-0010157</t>
  </si>
  <si>
    <t xml:space="preserve">555-0010170</t>
  </si>
  <si>
    <t xml:space="preserve">PIUT RISQUNA AHS</t>
  </si>
  <si>
    <t xml:space="preserve">TITIPAN EDO</t>
  </si>
  <si>
    <t xml:space="preserve">555-0010183</t>
  </si>
  <si>
    <t xml:space="preserve">PIUT TK 88</t>
  </si>
  <si>
    <t xml:space="preserve">SET B BELA</t>
  </si>
  <si>
    <t xml:space="preserve">TOLAKAN PROGRAM HAMKA</t>
  </si>
  <si>
    <t xml:space="preserve">555-0010194</t>
  </si>
  <si>
    <t xml:space="preserve">KURANG SET SALAFI</t>
  </si>
  <si>
    <t xml:space="preserve">TITIPAN EMBALASI SOHIB</t>
  </si>
  <si>
    <t xml:space="preserve">SET KANTOR USAM ANIS</t>
  </si>
  <si>
    <t xml:space="preserve">SET PIUT TK 88</t>
  </si>
  <si>
    <t xml:space="preserve">555-0010203</t>
  </si>
  <si>
    <t xml:space="preserve">SET EDO</t>
  </si>
  <si>
    <t xml:space="preserve">PIUT SUMBER BENING</t>
  </si>
  <si>
    <t xml:space="preserve">SET BBELA</t>
  </si>
  <si>
    <t xml:space="preserve">555-0010215</t>
  </si>
  <si>
    <t xml:space="preserve">SSET SOHIB</t>
  </si>
  <si>
    <t xml:space="preserve">555-0010221</t>
  </si>
  <si>
    <t xml:space="preserve">SET ROHMAN JAMAN</t>
  </si>
  <si>
    <t xml:space="preserve">SET ROZI</t>
  </si>
  <si>
    <t xml:space="preserve">SET SUBEKAN</t>
  </si>
  <si>
    <t xml:space="preserve">SET SAYIDIN</t>
  </si>
  <si>
    <t xml:space="preserve">SET MEI S</t>
  </si>
  <si>
    <t xml:space="preserve">SET CICILAN RISQUNA</t>
  </si>
  <si>
    <t xml:space="preserve">555-0010233</t>
  </si>
  <si>
    <t xml:space="preserve">555-0010225</t>
  </si>
  <si>
    <t xml:space="preserve">555-0010243</t>
  </si>
  <si>
    <t xml:space="preserve">SET BENING</t>
  </si>
  <si>
    <t xml:space="preserve">PIUT ALYASIN</t>
  </si>
  <si>
    <t xml:space="preserve">555-0010254</t>
  </si>
  <si>
    <t xml:space="preserve">555-0010248</t>
  </si>
  <si>
    <t xml:space="preserve">EMBALASI TUNAI</t>
  </si>
  <si>
    <t xml:space="preserve">555-0010265</t>
  </si>
  <si>
    <t xml:space="preserve">555-0010259</t>
  </si>
  <si>
    <t xml:space="preserve">SET PIUTANG CEMARA</t>
  </si>
  <si>
    <t xml:space="preserve">SET PIUTANG SAHABAT</t>
  </si>
  <si>
    <t xml:space="preserve">TOLAKAN DISKON JULI 2021</t>
  </si>
  <si>
    <t xml:space="preserve">555-0010273</t>
  </si>
  <si>
    <t xml:space="preserve">TITIPAN SUBHAN /EDO</t>
  </si>
  <si>
    <t xml:space="preserve">PIUT NRB MIDI</t>
  </si>
  <si>
    <t xml:space="preserve">T SLAMET</t>
  </si>
  <si>
    <t xml:space="preserve">555-0010282</t>
  </si>
  <si>
    <t xml:space="preserve">PIUT WAHANA</t>
  </si>
  <si>
    <t xml:space="preserve">PIUT RISQUNA</t>
  </si>
  <si>
    <t xml:space="preserve">555-0010297</t>
  </si>
  <si>
    <t xml:space="preserve">555-0010289</t>
  </si>
  <si>
    <t xml:space="preserve">SET ISMIAL B</t>
  </si>
  <si>
    <t xml:space="preserve">TOLAKAN PROGRAM NOVEMBER</t>
  </si>
  <si>
    <t xml:space="preserve">SET HARIYANTO</t>
  </si>
  <si>
    <t xml:space="preserve">KURANG SET HARTONO</t>
  </si>
  <si>
    <t xml:space="preserve">PIUT 88</t>
  </si>
  <si>
    <t xml:space="preserve">SET PIUT</t>
  </si>
  <si>
    <t xml:space="preserve">555-0010315</t>
  </si>
  <si>
    <t xml:space="preserve">PIUT BY ADM </t>
  </si>
  <si>
    <t xml:space="preserve">PIUT JAMIK BERKAH</t>
  </si>
  <si>
    <t xml:space="preserve">555-0010303</t>
  </si>
  <si>
    <t xml:space="preserve">KURANG SET TAUFIQ</t>
  </si>
  <si>
    <t xml:space="preserve">KURANG SET ROHMAN</t>
  </si>
  <si>
    <t xml:space="preserve">TITIPAN RETUR DC ALFA</t>
  </si>
  <si>
    <t xml:space="preserve">555-0007358</t>
  </si>
  <si>
    <t xml:space="preserve">REVISI SETORAN MEI ( ADA DISCONT )</t>
  </si>
  <si>
    <t xml:space="preserve">DMSDocCashTempOut</t>
  </si>
  <si>
    <t xml:space="preserve">555-0010051</t>
  </si>
  <si>
    <t xml:space="preserve">110902</t>
  </si>
  <si>
    <t xml:space="preserve">REVISI VB NO 7347</t>
  </si>
  <si>
    <t xml:space="preserve">DMSDocCashIn</t>
  </si>
  <si>
    <t xml:space="preserve">555-0010285</t>
  </si>
  <si>
    <t xml:space="preserve">REVISI VB NO 7519</t>
  </si>
  <si>
    <t xml:space="preserve">555-0007347</t>
  </si>
  <si>
    <t xml:space="preserve">PENGGANTIAN KAS OPS</t>
  </si>
  <si>
    <t xml:space="preserve">DMSDocCashOut</t>
  </si>
  <si>
    <t xml:space="preserve">555-0007351</t>
  </si>
  <si>
    <t xml:space="preserve">SET PENJUALAN</t>
  </si>
  <si>
    <t xml:space="preserve">555-0007354</t>
  </si>
  <si>
    <t xml:space="preserve">PENGEMBALIAN BS B TAMI</t>
  </si>
  <si>
    <t xml:space="preserve">555-0007356</t>
  </si>
  <si>
    <t xml:space="preserve">555-0007359</t>
  </si>
  <si>
    <t xml:space="preserve">555-0007360</t>
  </si>
  <si>
    <t xml:space="preserve">555-0007364</t>
  </si>
  <si>
    <t xml:space="preserve">555-0007367</t>
  </si>
  <si>
    <t xml:space="preserve">555-0007369</t>
  </si>
  <si>
    <t xml:space="preserve">PENGEMBALIAN BS B SILVI</t>
  </si>
  <si>
    <t xml:space="preserve">555-0007370</t>
  </si>
  <si>
    <t xml:space="preserve">555-0007375</t>
  </si>
  <si>
    <t xml:space="preserve">555-0007381</t>
  </si>
  <si>
    <t xml:space="preserve">555-0007382</t>
  </si>
  <si>
    <t xml:space="preserve">555-0007384</t>
  </si>
  <si>
    <t xml:space="preserve">PENGEMBALIAN BS YOLANDA</t>
  </si>
  <si>
    <t xml:space="preserve">555-0007385</t>
  </si>
  <si>
    <t xml:space="preserve">555-0007389</t>
  </si>
  <si>
    <t xml:space="preserve">555-0007391</t>
  </si>
  <si>
    <t xml:space="preserve">555-0007393</t>
  </si>
  <si>
    <t xml:space="preserve">555-0007396</t>
  </si>
  <si>
    <t xml:space="preserve">555-0007398</t>
  </si>
  <si>
    <t xml:space="preserve">555-0007400</t>
  </si>
  <si>
    <t xml:space="preserve">555-0007402</t>
  </si>
  <si>
    <t xml:space="preserve">555-0007405</t>
  </si>
  <si>
    <t xml:space="preserve">555-0007407</t>
  </si>
  <si>
    <t xml:space="preserve">555-0007409</t>
  </si>
  <si>
    <t xml:space="preserve">555-0007411</t>
  </si>
  <si>
    <t xml:space="preserve">555-0007412</t>
  </si>
  <si>
    <t xml:space="preserve">555-0007417</t>
  </si>
  <si>
    <t xml:space="preserve">555-0007419</t>
  </si>
  <si>
    <t xml:space="preserve">555-0007421</t>
  </si>
  <si>
    <t xml:space="preserve">555-0007423</t>
  </si>
  <si>
    <t xml:space="preserve">555-0007425</t>
  </si>
  <si>
    <t xml:space="preserve">555-0007429</t>
  </si>
  <si>
    <t xml:space="preserve">AMBIL TITIPAN EDO</t>
  </si>
  <si>
    <t xml:space="preserve">555-0007433</t>
  </si>
  <si>
    <t xml:space="preserve">AMBIL TITIPAN MO B UMI</t>
  </si>
  <si>
    <t xml:space="preserve">555-0007435</t>
  </si>
  <si>
    <t xml:space="preserve">555-0007437</t>
  </si>
  <si>
    <t xml:space="preserve">555-0007438</t>
  </si>
  <si>
    <t xml:space="preserve">555-0007447</t>
  </si>
  <si>
    <t xml:space="preserve">555-0007448</t>
  </si>
  <si>
    <t xml:space="preserve">555-0007456</t>
  </si>
  <si>
    <t xml:space="preserve">555-0007459</t>
  </si>
  <si>
    <t xml:space="preserve">555-0007461</t>
  </si>
  <si>
    <t xml:space="preserve">555-0007463</t>
  </si>
  <si>
    <t xml:space="preserve">555-0007465</t>
  </si>
  <si>
    <t xml:space="preserve">555-0007469</t>
  </si>
  <si>
    <t xml:space="preserve">555-0007474</t>
  </si>
  <si>
    <t xml:space="preserve">555-0007476</t>
  </si>
  <si>
    <t xml:space="preserve">555-0007478</t>
  </si>
  <si>
    <t xml:space="preserve">555-0007482</t>
  </si>
  <si>
    <t xml:space="preserve">555-0007487</t>
  </si>
  <si>
    <t xml:space="preserve">555-0007489</t>
  </si>
  <si>
    <t xml:space="preserve">555-0007491</t>
  </si>
  <si>
    <t xml:space="preserve">555-0007493</t>
  </si>
  <si>
    <t xml:space="preserve">555-0007496</t>
  </si>
  <si>
    <t xml:space="preserve">555-0007499</t>
  </si>
  <si>
    <t xml:space="preserve">555-0007502</t>
  </si>
  <si>
    <t xml:space="preserve">555-0007504</t>
  </si>
  <si>
    <t xml:space="preserve">555-0007505</t>
  </si>
  <si>
    <t xml:space="preserve">555-0007509</t>
  </si>
  <si>
    <t xml:space="preserve">555-0007512</t>
  </si>
  <si>
    <t xml:space="preserve">555-0007517</t>
  </si>
  <si>
    <t xml:space="preserve">555-0007519</t>
  </si>
  <si>
    <t xml:space="preserve">555-0007520</t>
  </si>
  <si>
    <t xml:space="preserve">555-0007521</t>
  </si>
  <si>
    <t xml:space="preserve">PENGEMBALIAN BS B NINIK</t>
  </si>
  <si>
    <t xml:space="preserve">555-0007525</t>
  </si>
  <si>
    <t xml:space="preserve">555-0007527</t>
  </si>
  <si>
    <t xml:space="preserve">555-0007530</t>
  </si>
  <si>
    <t xml:space="preserve">555-0007533</t>
  </si>
  <si>
    <t xml:space="preserve">555-0007537</t>
  </si>
  <si>
    <t xml:space="preserve">555-0007541</t>
  </si>
  <si>
    <t xml:space="preserve">555-0007542</t>
  </si>
  <si>
    <t xml:space="preserve">555-0007545</t>
  </si>
  <si>
    <t xml:space="preserve">110102 - 99999999    KAS OPERASI - UMUM</t>
  </si>
  <si>
    <t xml:space="preserve">555-0010304</t>
  </si>
  <si>
    <t xml:space="preserve">311100</t>
  </si>
  <si>
    <t xml:space="preserve">REVISI</t>
  </si>
  <si>
    <t xml:space="preserve">555-0007357</t>
  </si>
  <si>
    <t xml:space="preserve">811003</t>
  </si>
  <si>
    <t xml:space="preserve">LPG</t>
  </si>
  <si>
    <t xml:space="preserve">811005</t>
  </si>
  <si>
    <t xml:space="preserve">E TOL</t>
  </si>
  <si>
    <t xml:space="preserve">BONGKARAN DC ALFA</t>
  </si>
  <si>
    <t xml:space="preserve">211102</t>
  </si>
  <si>
    <t xml:space="preserve">825012</t>
  </si>
  <si>
    <t xml:space="preserve">BY ADM BANK</t>
  </si>
  <si>
    <t xml:space="preserve">130130</t>
  </si>
  <si>
    <t xml:space="preserve">BY RETUR MIDI</t>
  </si>
  <si>
    <t xml:space="preserve">824007</t>
  </si>
  <si>
    <t xml:space="preserve">BY AIR MINUM DEPO</t>
  </si>
  <si>
    <t xml:space="preserve">555-0007362</t>
  </si>
  <si>
    <t xml:space="preserve">130501</t>
  </si>
  <si>
    <t xml:space="preserve">BY PERBAIKAN ARMADA  NO POL N 8986 WE</t>
  </si>
  <si>
    <t xml:space="preserve">824037</t>
  </si>
  <si>
    <t xml:space="preserve">BY MATERAI</t>
  </si>
  <si>
    <t xml:space="preserve">824005</t>
  </si>
  <si>
    <t xml:space="preserve">BY TAC KE PROB</t>
  </si>
  <si>
    <t xml:space="preserve">811004</t>
  </si>
  <si>
    <t xml:space="preserve">KONTROL BAN</t>
  </si>
  <si>
    <t xml:space="preserve">TAMBAL BAN</t>
  </si>
  <si>
    <t xml:space="preserve">824019</t>
  </si>
  <si>
    <t xml:space="preserve">PAJAK AIR NOVEMBER</t>
  </si>
  <si>
    <t xml:space="preserve">821004</t>
  </si>
  <si>
    <t xml:space="preserve">BY JAMUAN KONSUMSI UTK PIHAK BANK MANDIRI</t>
  </si>
  <si>
    <t xml:space="preserve">555-0007368</t>
  </si>
  <si>
    <t xml:space="preserve">555-0007376</t>
  </si>
  <si>
    <t xml:space="preserve">555-0007383</t>
  </si>
  <si>
    <t xml:space="preserve">TAMBAH ANGIN</t>
  </si>
  <si>
    <t xml:space="preserve">SEMPROT FILTER</t>
  </si>
  <si>
    <t xml:space="preserve">BY BONGKARAN DC ALFA</t>
  </si>
  <si>
    <t xml:space="preserve">CEK ANGIN</t>
  </si>
  <si>
    <t xml:space="preserve">555-0007386</t>
  </si>
  <si>
    <t xml:space="preserve">824021</t>
  </si>
  <si>
    <t xml:space="preserve">IJINMASUK KOTA</t>
  </si>
  <si>
    <t xml:space="preserve">130131</t>
  </si>
  <si>
    <t xml:space="preserve">BBM PPS TGL 11-17 OKT</t>
  </si>
  <si>
    <t xml:space="preserve">555-0007394</t>
  </si>
  <si>
    <t xml:space="preserve">829207</t>
  </si>
  <si>
    <t xml:space="preserve">BY POTONGAN DISCONT SEJATI</t>
  </si>
  <si>
    <t xml:space="preserve">555-0007401</t>
  </si>
  <si>
    <t xml:space="preserve">BY SKUN AKI KENDARAAN</t>
  </si>
  <si>
    <t xml:space="preserve">KONTROL DAN TAMBAH ANGIN</t>
  </si>
  <si>
    <t xml:space="preserve">OPER BAN</t>
  </si>
  <si>
    <t xml:space="preserve">BBM KE DC ALFA</t>
  </si>
  <si>
    <t xml:space="preserve">BBM TGL 18-23 OKT</t>
  </si>
  <si>
    <t xml:space="preserve">555-0007406</t>
  </si>
  <si>
    <t xml:space="preserve">BY PERJALANAN DINAS P RIO N</t>
  </si>
  <si>
    <t xml:space="preserve">BY KARTON A 1500 BEKAS</t>
  </si>
  <si>
    <t xml:space="preserve">555-0007408</t>
  </si>
  <si>
    <t xml:space="preserve">555-0007414</t>
  </si>
  <si>
    <t xml:space="preserve">BY BBMPPS TGL 18-23 OKT</t>
  </si>
  <si>
    <t xml:space="preserve">BY NRB CAREFOUR</t>
  </si>
  <si>
    <t xml:space="preserve">555-0007420</t>
  </si>
  <si>
    <t xml:space="preserve">BY KONSUMSI MEETING ASL LMS TGL 4 NOV 2021</t>
  </si>
  <si>
    <t xml:space="preserve">KONTROL BAN DAN FILTER BAN</t>
  </si>
  <si>
    <t xml:space="preserve">TAMBAL BAN TUBELES</t>
  </si>
  <si>
    <t xml:space="preserve">824002</t>
  </si>
  <si>
    <t xml:space="preserve">BY ISI GUNTECKER</t>
  </si>
  <si>
    <t xml:space="preserve">TAMBAL BAN IMPEK</t>
  </si>
  <si>
    <t xml:space="preserve">BY CASHBACK AHS</t>
  </si>
  <si>
    <t xml:space="preserve">BY RETUR KANTOR</t>
  </si>
  <si>
    <t xml:space="preserve">555-0007424</t>
  </si>
  <si>
    <t xml:space="preserve">555-0007426</t>
  </si>
  <si>
    <t xml:space="preserve">BY CASHBACK REGULER AHS</t>
  </si>
  <si>
    <t xml:space="preserve">555-0007440</t>
  </si>
  <si>
    <t xml:space="preserve">BONGKAR PASANG BAN</t>
  </si>
  <si>
    <t xml:space="preserve">BY BATERAI AAA UTK THERMOGUN</t>
  </si>
  <si>
    <t xml:space="preserve">555-0007450</t>
  </si>
  <si>
    <t xml:space="preserve">BY BBM TGL 25-31 OKT</t>
  </si>
  <si>
    <t xml:space="preserve">555-0007460</t>
  </si>
  <si>
    <t xml:space="preserve">PASANG BAN</t>
  </si>
  <si>
    <t xml:space="preserve">BY BELI KABEL TIS UTK KABEL DEPO</t>
  </si>
  <si>
    <t xml:space="preserve">555-0007466</t>
  </si>
  <si>
    <t xml:space="preserve">IJIN MASUK KOTA</t>
  </si>
  <si>
    <t xml:space="preserve">BBM PPS TGL 25-31 OKT</t>
  </si>
  <si>
    <t xml:space="preserve">555-0007473</t>
  </si>
  <si>
    <t xml:space="preserve">BY KIR KE SBY</t>
  </si>
  <si>
    <t xml:space="preserve">BY CEK ANGIN</t>
  </si>
  <si>
    <t xml:space="preserve">TAMBAL TUBELES</t>
  </si>
  <si>
    <t xml:space="preserve">555-0007477</t>
  </si>
  <si>
    <t xml:space="preserve">BY PARKIR</t>
  </si>
  <si>
    <t xml:space="preserve">GANTI BAN DAN COP</t>
  </si>
  <si>
    <t xml:space="preserve">BY BBM TGL 1-6 NOV</t>
  </si>
  <si>
    <t xml:space="preserve">555-0007485</t>
  </si>
  <si>
    <t xml:space="preserve">BY BONGKAR PASANG BAN</t>
  </si>
  <si>
    <t xml:space="preserve">555-0007492</t>
  </si>
  <si>
    <t xml:space="preserve">BY KONSUMSI MEETING TRAINING TIV</t>
  </si>
  <si>
    <t xml:space="preserve">555-0007494</t>
  </si>
  <si>
    <t xml:space="preserve">BY EMBALASI TUNAI</t>
  </si>
  <si>
    <t xml:space="preserve">555-0007500</t>
  </si>
  <si>
    <t xml:space="preserve">555-0007506</t>
  </si>
  <si>
    <t xml:space="preserve">BY BBM PPS TGL 1-6 NOV</t>
  </si>
  <si>
    <t xml:space="preserve">BY TAC KEPROB</t>
  </si>
  <si>
    <t xml:space="preserve">BY NRB MIDI</t>
  </si>
  <si>
    <t xml:space="preserve">555-0007513</t>
  </si>
  <si>
    <t xml:space="preserve">IJIN MASUK CARAT</t>
  </si>
  <si>
    <t xml:space="preserve">555-0007518</t>
  </si>
  <si>
    <t xml:space="preserve">TAMBAL BAN IMPEX</t>
  </si>
  <si>
    <t xml:space="preserve">555-0007523</t>
  </si>
  <si>
    <t xml:space="preserve">BBM TGL 8-14 NOV</t>
  </si>
  <si>
    <t xml:space="preserve">555-0007531</t>
  </si>
  <si>
    <t xml:space="preserve">KONTROL ANGIN DAN FILTER</t>
  </si>
  <si>
    <t xml:space="preserve">555-0007546</t>
  </si>
  <si>
    <t xml:space="preserve">BY BELI PITOL LEM TEMBAK</t>
  </si>
  <si>
    <t xml:space="preserve">555-0007534</t>
  </si>
  <si>
    <t xml:space="preserve">555-0007535</t>
  </si>
  <si>
    <t xml:space="preserve">KONTROL ANGIN</t>
  </si>
  <si>
    <t xml:space="preserve">824003</t>
  </si>
  <si>
    <t xml:space="preserve">BY PULSA HH PRESELLER</t>
  </si>
  <si>
    <t xml:space="preserve">RETUR DC ALFAMIDI</t>
  </si>
  <si>
    <t xml:space="preserve">555-0010061</t>
  </si>
  <si>
    <t xml:space="preserve">555-0010066</t>
  </si>
  <si>
    <t xml:space="preserve">555-0010074</t>
  </si>
  <si>
    <t xml:space="preserve">555-0010083</t>
  </si>
  <si>
    <t xml:space="preserve">555-0010093</t>
  </si>
  <si>
    <t xml:space="preserve">555-0010100</t>
  </si>
  <si>
    <t xml:space="preserve">555-0010107</t>
  </si>
  <si>
    <t xml:space="preserve">555-0010111</t>
  </si>
  <si>
    <t xml:space="preserve">555-0010120</t>
  </si>
  <si>
    <t xml:space="preserve">555-0010127</t>
  </si>
  <si>
    <t xml:space="preserve">555-0010131</t>
  </si>
  <si>
    <t xml:space="preserve">555-0010135</t>
  </si>
  <si>
    <t xml:space="preserve">555-0010145</t>
  </si>
  <si>
    <t xml:space="preserve">555-0010152</t>
  </si>
  <si>
    <t xml:space="preserve">555-0010156</t>
  </si>
  <si>
    <t xml:space="preserve">555-0010167</t>
  </si>
  <si>
    <t xml:space="preserve">555-0010180</t>
  </si>
  <si>
    <t xml:space="preserve">555-0010193</t>
  </si>
  <si>
    <t xml:space="preserve">555-0010202</t>
  </si>
  <si>
    <t xml:space="preserve">555-0010210</t>
  </si>
  <si>
    <t xml:space="preserve">555-0010220</t>
  </si>
  <si>
    <t xml:space="preserve">555-0010230</t>
  </si>
  <si>
    <t xml:space="preserve">555-0010242</t>
  </si>
  <si>
    <t xml:space="preserve">555-0010247</t>
  </si>
  <si>
    <t xml:space="preserve">555-0010253</t>
  </si>
  <si>
    <t xml:space="preserve">555-0010264</t>
  </si>
  <si>
    <t xml:space="preserve">555-0010272</t>
  </si>
  <si>
    <t xml:space="preserve">555-0010281</t>
  </si>
  <si>
    <t xml:space="preserve">555-0010286</t>
  </si>
  <si>
    <t xml:space="preserve">555-0010296</t>
  </si>
  <si>
    <t xml:space="preserve">555-0010302</t>
  </si>
  <si>
    <t xml:space="preserve">555-0010310</t>
  </si>
  <si>
    <t xml:space="preserve">555-0010314</t>
  </si>
  <si>
    <t xml:space="preserve">110201 - 99999999    BANK BCA DIREKSI - UMUM</t>
  </si>
  <si>
    <t xml:space="preserve">555-0010065</t>
  </si>
  <si>
    <t xml:space="preserve">PIUT TRF SYNGENTA</t>
  </si>
  <si>
    <t xml:space="preserve">PIUT TRF PT SUPRA</t>
  </si>
  <si>
    <t xml:space="preserve">PIUT TRF HAKMAHERA</t>
  </si>
  <si>
    <t xml:space="preserve">555-0010070</t>
  </si>
  <si>
    <t xml:space="preserve">PIUT TRF SEMERU</t>
  </si>
  <si>
    <t xml:space="preserve">Clearing Cek GD449606 - COMMONWEALTH</t>
  </si>
  <si>
    <t xml:space="preserve">555-0010077</t>
  </si>
  <si>
    <t xml:space="preserve">555-0010085</t>
  </si>
  <si>
    <t xml:space="preserve">PIUT TRF NATURE BROMO</t>
  </si>
  <si>
    <t xml:space="preserve">SET LISA</t>
  </si>
  <si>
    <t xml:space="preserve">555-0010095</t>
  </si>
  <si>
    <t xml:space="preserve">555-0010102</t>
  </si>
  <si>
    <t xml:space="preserve">SET KARIM/YOGIK</t>
  </si>
  <si>
    <t xml:space="preserve">SET ASAD/WIWIK</t>
  </si>
  <si>
    <t xml:space="preserve">555-0010113</t>
  </si>
  <si>
    <t xml:space="preserve">PIUT TRF BJ PERDANA</t>
  </si>
  <si>
    <t xml:space="preserve">Clearing Cek DW041136 - BCA</t>
  </si>
  <si>
    <t xml:space="preserve">555-0010122</t>
  </si>
  <si>
    <t xml:space="preserve">PIUT TRF BOXTIME</t>
  </si>
  <si>
    <t xml:space="preserve">PIUT TRF MIE GACOAN</t>
  </si>
  <si>
    <t xml:space="preserve">Clearing Cek GD449607 - COMMONWEALTH</t>
  </si>
  <si>
    <t xml:space="preserve">555-0010129</t>
  </si>
  <si>
    <t xml:space="preserve">PIUT TRF EDO</t>
  </si>
  <si>
    <t xml:space="preserve">555-0010148</t>
  </si>
  <si>
    <t xml:space="preserve">PIUT TRF BPJS</t>
  </si>
  <si>
    <t xml:space="preserve">555-0010154</t>
  </si>
  <si>
    <t xml:space="preserve">PIUT TRF PESTAPORA</t>
  </si>
  <si>
    <t xml:space="preserve">PIUT TRF LERENG</t>
  </si>
  <si>
    <t xml:space="preserve">PIUT TRFSEJATI</t>
  </si>
  <si>
    <t xml:space="preserve">555-0010171</t>
  </si>
  <si>
    <t xml:space="preserve">SET BJ PERDANA</t>
  </si>
  <si>
    <t xml:space="preserve">555-0010184</t>
  </si>
  <si>
    <t xml:space="preserve">Clearing Cek GD449608 - COMMONWEALTH</t>
  </si>
  <si>
    <t xml:space="preserve">555-0010195</t>
  </si>
  <si>
    <t xml:space="preserve">SET LISA/ABDILAH</t>
  </si>
  <si>
    <t xml:space="preserve">SET BJ PERDANA/SUBHAN</t>
  </si>
  <si>
    <t xml:space="preserve">555-0010206</t>
  </si>
  <si>
    <t xml:space="preserve">555-0010217</t>
  </si>
  <si>
    <t xml:space="preserve">555-0010222</t>
  </si>
  <si>
    <t xml:space="preserve">PIUTTRF SEJATI</t>
  </si>
  <si>
    <t xml:space="preserve">555-0010235</t>
  </si>
  <si>
    <t xml:space="preserve">SET ETI /JOKO</t>
  </si>
  <si>
    <t xml:space="preserve">SET ANDI HARTONO/TAUFIQ</t>
  </si>
  <si>
    <t xml:space="preserve">555-0010246</t>
  </si>
  <si>
    <t xml:space="preserve">Clearing Cek DW204261 - BCA</t>
  </si>
  <si>
    <t xml:space="preserve">Clearing Cek GD449609 - COMMONWEALTH</t>
  </si>
  <si>
    <t xml:space="preserve">555-0010255</t>
  </si>
  <si>
    <t xml:space="preserve">Clearing Cek DR737120 - BCA</t>
  </si>
  <si>
    <t xml:space="preserve">PIUT TRF B LULUK</t>
  </si>
  <si>
    <t xml:space="preserve">555-0010276</t>
  </si>
  <si>
    <t xml:space="preserve">555-0010284</t>
  </si>
  <si>
    <t xml:space="preserve">PIUT TRF SEJATI</t>
  </si>
  <si>
    <t xml:space="preserve">555-0010298</t>
  </si>
  <si>
    <t xml:space="preserve">SET TAUFIQ/ANDI HARTONO</t>
  </si>
  <si>
    <t xml:space="preserve">SET BJ PERDANA/LUKMAN</t>
  </si>
  <si>
    <t xml:space="preserve">555-0010316</t>
  </si>
  <si>
    <t xml:space="preserve">SET ABDILAH/LISA</t>
  </si>
  <si>
    <t xml:space="preserve">Clearing Cek GD449610 - COMMONWEALTH</t>
  </si>
  <si>
    <t xml:space="preserve">555-0010059</t>
  </si>
  <si>
    <t xml:space="preserve">555-0010073</t>
  </si>
  <si>
    <t xml:space="preserve">TITIPAN HORISON</t>
  </si>
  <si>
    <t xml:space="preserve">555-0010078</t>
  </si>
  <si>
    <t xml:space="preserve">555-0010080</t>
  </si>
  <si>
    <t xml:space="preserve">TITIPAN LEBIH TRF LISA</t>
  </si>
  <si>
    <t xml:space="preserve">555-0010081</t>
  </si>
  <si>
    <t xml:space="preserve">TITIPAN BOXTIME</t>
  </si>
  <si>
    <t xml:space="preserve">555-0010088</t>
  </si>
  <si>
    <t xml:space="preserve">PENDAPATAN LAIN LAIN</t>
  </si>
  <si>
    <t xml:space="preserve">555-0010099</t>
  </si>
  <si>
    <t xml:space="preserve">555-0010116</t>
  </si>
  <si>
    <t xml:space="preserve">555-0010133</t>
  </si>
  <si>
    <t xml:space="preserve">PENGEMBALIAN BS B SIVI</t>
  </si>
  <si>
    <t xml:space="preserve">555-0010141</t>
  </si>
  <si>
    <t xml:space="preserve">555-0010150</t>
  </si>
  <si>
    <t xml:space="preserve">555-0010165</t>
  </si>
  <si>
    <t xml:space="preserve">555-0010176</t>
  </si>
  <si>
    <t xml:space="preserve">TITIPAN PROMO JAMBOT LELY</t>
  </si>
  <si>
    <t xml:space="preserve">TITIPAN KLAIM INC</t>
  </si>
  <si>
    <t xml:space="preserve">555-0010200</t>
  </si>
  <si>
    <t xml:space="preserve">555-0010213</t>
  </si>
  <si>
    <t xml:space="preserve">TITIPAN NOTA P INDAR GANG LELE</t>
  </si>
  <si>
    <t xml:space="preserve">555-0010218</t>
  </si>
  <si>
    <t xml:space="preserve">555-0010238</t>
  </si>
  <si>
    <t xml:space="preserve">555-0010262</t>
  </si>
  <si>
    <t xml:space="preserve">555-0010287</t>
  </si>
  <si>
    <t xml:space="preserve">555-0010291</t>
  </si>
  <si>
    <t xml:space="preserve">555-0010306</t>
  </si>
  <si>
    <t xml:space="preserve">555-0007355</t>
  </si>
  <si>
    <t xml:space="preserve">TARIKAN PUSAT</t>
  </si>
  <si>
    <t xml:space="preserve">555-0007363</t>
  </si>
  <si>
    <t xml:space="preserve">555-0007374</t>
  </si>
  <si>
    <t xml:space="preserve">555-0007378</t>
  </si>
  <si>
    <t xml:space="preserve">555-0007392</t>
  </si>
  <si>
    <t xml:space="preserve">555-0007397</t>
  </si>
  <si>
    <t xml:space="preserve">555-0007403</t>
  </si>
  <si>
    <t xml:space="preserve">555-0007410</t>
  </si>
  <si>
    <t xml:space="preserve">555-0007422</t>
  </si>
  <si>
    <t xml:space="preserve">555-0007427</t>
  </si>
  <si>
    <t xml:space="preserve">555-0007431</t>
  </si>
  <si>
    <t xml:space="preserve">555-0007436</t>
  </si>
  <si>
    <t xml:space="preserve">555-0007444</t>
  </si>
  <si>
    <t xml:space="preserve">555-0007455</t>
  </si>
  <si>
    <t xml:space="preserve">555-0007464</t>
  </si>
  <si>
    <t xml:space="preserve">555-0007468</t>
  </si>
  <si>
    <t xml:space="preserve">555-0007475</t>
  </si>
  <si>
    <t xml:space="preserve">TARIKAN PSAT</t>
  </si>
  <si>
    <t xml:space="preserve">555-0007481</t>
  </si>
  <si>
    <t xml:space="preserve">555-0007488</t>
  </si>
  <si>
    <t xml:space="preserve">555-0007495</t>
  </si>
  <si>
    <t xml:space="preserve">555-0007507</t>
  </si>
  <si>
    <t xml:space="preserve">555-0007514</t>
  </si>
  <si>
    <t xml:space="preserve">555-0007522</t>
  </si>
  <si>
    <t xml:space="preserve">555-0007526</t>
  </si>
  <si>
    <t xml:space="preserve">555-0007538</t>
  </si>
  <si>
    <t xml:space="preserve">110201A - 99999999    BANK CIMB DIREKSI - UMUM</t>
  </si>
  <si>
    <t xml:space="preserve">555-0010063</t>
  </si>
  <si>
    <t xml:space="preserve">PIUT TRF ALYASIN</t>
  </si>
  <si>
    <t xml:space="preserve">555-0010096</t>
  </si>
  <si>
    <t xml:space="preserve">PIUT TRF JLO</t>
  </si>
  <si>
    <t xml:space="preserve">555-0010114</t>
  </si>
  <si>
    <t xml:space="preserve">PIUT TRF KFC</t>
  </si>
  <si>
    <t xml:space="preserve">555-0010124</t>
  </si>
  <si>
    <t xml:space="preserve">PIUT TRF SATORIA</t>
  </si>
  <si>
    <t xml:space="preserve">PIUT TRF SURYA</t>
  </si>
  <si>
    <t xml:space="preserve">555-0010149</t>
  </si>
  <si>
    <t xml:space="preserve">555-0010173</t>
  </si>
  <si>
    <t xml:space="preserve">555-0010186</t>
  </si>
  <si>
    <t xml:space="preserve">PIUT TRF JATILUHUR</t>
  </si>
  <si>
    <t xml:space="preserve">PIUT TRF CARGIL</t>
  </si>
  <si>
    <t xml:space="preserve">PIUT TRF PHILIPS</t>
  </si>
  <si>
    <t xml:space="preserve">PIUT TRF SAURESSIG</t>
  </si>
  <si>
    <t xml:space="preserve">PIUT TRF VEOLIA</t>
  </si>
  <si>
    <t xml:space="preserve">PIUT TRF CAVRON</t>
  </si>
  <si>
    <t xml:space="preserve">555-0010204</t>
  </si>
  <si>
    <t xml:space="preserve">555-0010216</t>
  </si>
  <si>
    <t xml:space="preserve">PIUT TRF NPMI</t>
  </si>
  <si>
    <t xml:space="preserve">555-0010234</t>
  </si>
  <si>
    <t xml:space="preserve">PIUT TRF MEIJI</t>
  </si>
  <si>
    <t xml:space="preserve">555-0010244</t>
  </si>
  <si>
    <t xml:space="preserve">555-0010256</t>
  </si>
  <si>
    <t xml:space="preserve">PIUT TRF CITRA CAKRA</t>
  </si>
  <si>
    <t xml:space="preserve">555-0010266</t>
  </si>
  <si>
    <t xml:space="preserve">555-0010275</t>
  </si>
  <si>
    <t xml:space="preserve">555-0010299</t>
  </si>
  <si>
    <t xml:space="preserve">PIUT TRF TAIKISHA</t>
  </si>
  <si>
    <t xml:space="preserve">555-0010317</t>
  </si>
  <si>
    <t xml:space="preserve">555-0010055</t>
  </si>
  <si>
    <t xml:space="preserve">555-0010067</t>
  </si>
  <si>
    <t xml:space="preserve">555-0010072</t>
  </si>
  <si>
    <t xml:space="preserve">555-0010079</t>
  </si>
  <si>
    <t xml:space="preserve">555-0010091</t>
  </si>
  <si>
    <t xml:space="preserve">555-0010109</t>
  </si>
  <si>
    <t xml:space="preserve">555-0010119</t>
  </si>
  <si>
    <t xml:space="preserve">555-0010125</t>
  </si>
  <si>
    <t xml:space="preserve">555-0010137</t>
  </si>
  <si>
    <t xml:space="preserve">555-0010139</t>
  </si>
  <si>
    <t xml:space="preserve">555-0010142</t>
  </si>
  <si>
    <t xml:space="preserve">555-0010168</t>
  </si>
  <si>
    <t xml:space="preserve">555-0010181</t>
  </si>
  <si>
    <t xml:space="preserve">555-0010190</t>
  </si>
  <si>
    <t xml:space="preserve">555-0010198</t>
  </si>
  <si>
    <t xml:space="preserve">555-0010211</t>
  </si>
  <si>
    <t xml:space="preserve">555-0010226</t>
  </si>
  <si>
    <t xml:space="preserve">555-0010240</t>
  </si>
  <si>
    <t xml:space="preserve">555-0010250</t>
  </si>
  <si>
    <t xml:space="preserve">555-0010260</t>
  </si>
  <si>
    <t xml:space="preserve">555-0010269</t>
  </si>
  <si>
    <t xml:space="preserve">555-0010293</t>
  </si>
  <si>
    <t xml:space="preserve">555-0010311</t>
  </si>
  <si>
    <t xml:space="preserve">555-0007352</t>
  </si>
  <si>
    <t xml:space="preserve">555-0007353</t>
  </si>
  <si>
    <t xml:space="preserve">555-0007361</t>
  </si>
  <si>
    <t xml:space="preserve">555-0007365</t>
  </si>
  <si>
    <t xml:space="preserve">555-0007371</t>
  </si>
  <si>
    <t xml:space="preserve">555-0007379</t>
  </si>
  <si>
    <t xml:space="preserve">555-0007380</t>
  </si>
  <si>
    <t xml:space="preserve">555-0007390</t>
  </si>
  <si>
    <t xml:space="preserve">555-0007395</t>
  </si>
  <si>
    <t xml:space="preserve">555-0007399</t>
  </si>
  <si>
    <t xml:space="preserve">555-0007404</t>
  </si>
  <si>
    <t xml:space="preserve">555-0007413</t>
  </si>
  <si>
    <t xml:space="preserve">555-0007416</t>
  </si>
  <si>
    <t xml:space="preserve">555-0007418</t>
  </si>
  <si>
    <t xml:space="preserve">555-0007434</t>
  </si>
  <si>
    <t xml:space="preserve">555-0007439</t>
  </si>
  <si>
    <t xml:space="preserve">555-0007445</t>
  </si>
  <si>
    <t xml:space="preserve">555-0007446</t>
  </si>
  <si>
    <t xml:space="preserve">555-0007449</t>
  </si>
  <si>
    <t xml:space="preserve">555-0007457</t>
  </si>
  <si>
    <t xml:space="preserve">555-0007462</t>
  </si>
  <si>
    <t xml:space="preserve">555-0007467</t>
  </si>
  <si>
    <t xml:space="preserve">555-0007470</t>
  </si>
  <si>
    <t xml:space="preserve">555-0007479</t>
  </si>
  <si>
    <t xml:space="preserve">555-0007490</t>
  </si>
  <si>
    <t xml:space="preserve">555-0007497</t>
  </si>
  <si>
    <t xml:space="preserve">555-0007498</t>
  </si>
  <si>
    <t xml:space="preserve">555-0007503</t>
  </si>
  <si>
    <t xml:space="preserve">555-0007508</t>
  </si>
  <si>
    <t xml:space="preserve">555-0007510</t>
  </si>
  <si>
    <t xml:space="preserve">555-0007528</t>
  </si>
  <si>
    <t xml:space="preserve">555-0007529</t>
  </si>
  <si>
    <t xml:space="preserve">TAIKAN PUSAT</t>
  </si>
  <si>
    <t xml:space="preserve">555-0007536</t>
  </si>
  <si>
    <t xml:space="preserve">555-0007543</t>
  </si>
  <si>
    <t xml:space="preserve">110210 - 99999999    BANK SEJATI 55 - UMUM</t>
  </si>
  <si>
    <t xml:space="preserve">555-0010064</t>
  </si>
  <si>
    <t xml:space="preserve">PIUT TRF FINNA GOLF</t>
  </si>
  <si>
    <t xml:space="preserve">PIUT TRF PLN</t>
  </si>
  <si>
    <t xml:space="preserve">555-0010076</t>
  </si>
  <si>
    <t xml:space="preserve">PIUT TRRF JAPFA</t>
  </si>
  <si>
    <t xml:space="preserve">PIUT TRF TRISAKTI</t>
  </si>
  <si>
    <t xml:space="preserve">PIUT TRR CENTRAL</t>
  </si>
  <si>
    <t xml:space="preserve">PIIT TRF CARGIL</t>
  </si>
  <si>
    <t xml:space="preserve">PIUT TRF ASIH</t>
  </si>
  <si>
    <t xml:space="preserve">PIUT TRF DSM</t>
  </si>
  <si>
    <t xml:space="preserve">555-0010087</t>
  </si>
  <si>
    <t xml:space="preserve">PIUT TRF PRIMAFOOD</t>
  </si>
  <si>
    <t xml:space="preserve">PIUT TRF MONDELEZ</t>
  </si>
  <si>
    <t xml:space="preserve">555-0010097</t>
  </si>
  <si>
    <t xml:space="preserve">PIUT TRF SANDANG AYU</t>
  </si>
  <si>
    <t xml:space="preserve">PIUT TRF MAN</t>
  </si>
  <si>
    <t xml:space="preserve">555-0010103</t>
  </si>
  <si>
    <t xml:space="preserve">PIUT TRF JAI</t>
  </si>
  <si>
    <t xml:space="preserve">PIUT TRF MASSYNDO</t>
  </si>
  <si>
    <t xml:space="preserve">PIUT TRF INDOTIRTA</t>
  </si>
  <si>
    <t xml:space="preserve">PIUT TRF MIDI</t>
  </si>
  <si>
    <t xml:space="preserve">PIUT TRF ALFA</t>
  </si>
  <si>
    <t xml:space="preserve">PIUT TRFINDO</t>
  </si>
  <si>
    <t xml:space="preserve">555-0010123</t>
  </si>
  <si>
    <t xml:space="preserve">PIUT TRFSINAR F</t>
  </si>
  <si>
    <t xml:space="preserve">PIUT TRF CENTRAL</t>
  </si>
  <si>
    <t xml:space="preserve">PIUT TRFMAN INSAN</t>
  </si>
  <si>
    <t xml:space="preserve">555-0010130</t>
  </si>
  <si>
    <t xml:space="preserve">PIUT TRF HAIDA</t>
  </si>
  <si>
    <t xml:space="preserve">PIUT TRF CMWI</t>
  </si>
  <si>
    <t xml:space="preserve">555-0010147</t>
  </si>
  <si>
    <t xml:space="preserve">PIUT TRF UNITED CAN</t>
  </si>
  <si>
    <t xml:space="preserve">PIUT TRF IGA ABADI</t>
  </si>
  <si>
    <t xml:space="preserve">PIUT TRF NIPPON</t>
  </si>
  <si>
    <t xml:space="preserve">555-0010155</t>
  </si>
  <si>
    <t xml:space="preserve">PIUT TRF MEGA MARINE</t>
  </si>
  <si>
    <t xml:space="preserve">PIUT TRF FMC</t>
  </si>
  <si>
    <t xml:space="preserve">PIUT TRF BUSSAN</t>
  </si>
  <si>
    <t xml:space="preserve">PIUT TRF JANGKAR</t>
  </si>
  <si>
    <t xml:space="preserve">PIUT TRF MAN INSAN</t>
  </si>
  <si>
    <t xml:space="preserve">555-0010172</t>
  </si>
  <si>
    <t xml:space="preserve">PIUT TRF LMS</t>
  </si>
  <si>
    <t xml:space="preserve">PIUT TRF KEMIRA</t>
  </si>
  <si>
    <t xml:space="preserve">555-0010185</t>
  </si>
  <si>
    <t xml:space="preserve">SET JANGKAR</t>
  </si>
  <si>
    <t xml:space="preserve">555-0010197</t>
  </si>
  <si>
    <t xml:space="preserve">555-0010205</t>
  </si>
  <si>
    <t xml:space="preserve">PIUT TRFALFAMART</t>
  </si>
  <si>
    <t xml:space="preserve">555-0010207</t>
  </si>
  <si>
    <t xml:space="preserve">SET DEVI/SOHIB</t>
  </si>
  <si>
    <t xml:space="preserve">555-0010224</t>
  </si>
  <si>
    <t xml:space="preserve">PIUT TRF TRANS</t>
  </si>
  <si>
    <t xml:space="preserve">PIUT TRF COAT</t>
  </si>
  <si>
    <t xml:space="preserve">PIUT TRF ETIKA</t>
  </si>
  <si>
    <t xml:space="preserve">PIUT TRF KOPERASI</t>
  </si>
  <si>
    <t xml:space="preserve">PIUT TRF KANTOR PAJAK</t>
  </si>
  <si>
    <t xml:space="preserve">555-0010236</t>
  </si>
  <si>
    <t xml:space="preserve">PIUT TRF MANINSAN</t>
  </si>
  <si>
    <t xml:space="preserve">PIUT TRF FINNA</t>
  </si>
  <si>
    <t xml:space="preserve">PIUT TRF SINAR F</t>
  </si>
  <si>
    <t xml:space="preserve">555-0010245</t>
  </si>
  <si>
    <t xml:space="preserve">PIUT TRF KLAIM SOPIR</t>
  </si>
  <si>
    <t xml:space="preserve">555-0010257</t>
  </si>
  <si>
    <t xml:space="preserve">PIUT TRF INDO</t>
  </si>
  <si>
    <t xml:space="preserve">PIUT TRF JAPFA</t>
  </si>
  <si>
    <t xml:space="preserve">PIUT TRFKARYA PRIMA</t>
  </si>
  <si>
    <t xml:space="preserve">555-0010267</t>
  </si>
  <si>
    <t xml:space="preserve">PIUT TRF PT JATIM</t>
  </si>
  <si>
    <t xml:space="preserve">PIUT TRF UNITED</t>
  </si>
  <si>
    <t xml:space="preserve">555-0010274</t>
  </si>
  <si>
    <t xml:space="preserve">PIUT TRF PANASONIC</t>
  </si>
  <si>
    <t xml:space="preserve">555-0010283</t>
  </si>
  <si>
    <t xml:space="preserve">PIUT TRF SHINWA</t>
  </si>
  <si>
    <t xml:space="preserve">555-0010300</t>
  </si>
  <si>
    <t xml:space="preserve">PIUT TRF YEMI</t>
  </si>
  <si>
    <t xml:space="preserve">555-0010318</t>
  </si>
  <si>
    <t xml:space="preserve">PIUT TRF GLL</t>
  </si>
  <si>
    <t xml:space="preserve">555-0010057</t>
  </si>
  <si>
    <t xml:space="preserve">555-0010058</t>
  </si>
  <si>
    <t xml:space="preserve">555-0010060</t>
  </si>
  <si>
    <t xml:space="preserve">555-0010068</t>
  </si>
  <si>
    <t xml:space="preserve">555-0010071</t>
  </si>
  <si>
    <t xml:space="preserve">555-0010082</t>
  </si>
  <si>
    <t xml:space="preserve">555-0010090</t>
  </si>
  <si>
    <t xml:space="preserve">555-0010092</t>
  </si>
  <si>
    <t xml:space="preserve">555-0010105</t>
  </si>
  <si>
    <t xml:space="preserve">555-0010108</t>
  </si>
  <si>
    <t xml:space="preserve">555-0010110</t>
  </si>
  <si>
    <t xml:space="preserve">555-0010115</t>
  </si>
  <si>
    <t xml:space="preserve">555-0010117</t>
  </si>
  <si>
    <t xml:space="preserve">555-0010118</t>
  </si>
  <si>
    <t xml:space="preserve">555-0010126</t>
  </si>
  <si>
    <t xml:space="preserve">555-0010134</t>
  </si>
  <si>
    <t xml:space="preserve">555-0010136</t>
  </si>
  <si>
    <t xml:space="preserve">555-0010140</t>
  </si>
  <si>
    <t xml:space="preserve">555-0010143</t>
  </si>
  <si>
    <t xml:space="preserve">555-0010144</t>
  </si>
  <si>
    <t xml:space="preserve">555-0010151</t>
  </si>
  <si>
    <t xml:space="preserve">555-0010158</t>
  </si>
  <si>
    <t xml:space="preserve">555-0010161</t>
  </si>
  <si>
    <t xml:space="preserve">555-0010162</t>
  </si>
  <si>
    <t xml:space="preserve">555-0010164</t>
  </si>
  <si>
    <t xml:space="preserve">555-0010166</t>
  </si>
  <si>
    <t xml:space="preserve">555-0010169</t>
  </si>
  <si>
    <t xml:space="preserve">555-0010175</t>
  </si>
  <si>
    <t xml:space="preserve">555-0010177</t>
  </si>
  <si>
    <t xml:space="preserve">555-0010178</t>
  </si>
  <si>
    <t xml:space="preserve">555-0010179</t>
  </si>
  <si>
    <t xml:space="preserve">555-0010182</t>
  </si>
  <si>
    <t xml:space="preserve">555-0010187</t>
  </si>
  <si>
    <t xml:space="preserve">555-0010189</t>
  </si>
  <si>
    <t xml:space="preserve">555-0010191</t>
  </si>
  <si>
    <t xml:space="preserve">555-0010199</t>
  </si>
  <si>
    <t xml:space="preserve">555-0010201</t>
  </si>
  <si>
    <t xml:space="preserve">555-0010208</t>
  </si>
  <si>
    <t xml:space="preserve">555-0010212</t>
  </si>
  <si>
    <t xml:space="preserve">555-0010214</t>
  </si>
  <si>
    <t xml:space="preserve">555-0010219</t>
  </si>
  <si>
    <t xml:space="preserve">555-0010227</t>
  </si>
  <si>
    <t xml:space="preserve">555-0010228</t>
  </si>
  <si>
    <t xml:space="preserve">TOLAKAN PROGRAM SINAR F</t>
  </si>
  <si>
    <t xml:space="preserve">555-0010229</t>
  </si>
  <si>
    <t xml:space="preserve">555-0010231</t>
  </si>
  <si>
    <t xml:space="preserve">LEBIH TRF FMC 13 NOV</t>
  </si>
  <si>
    <t xml:space="preserve">555-0010239</t>
  </si>
  <si>
    <t xml:space="preserve">555-0010241</t>
  </si>
  <si>
    <t xml:space="preserve">555-0010249</t>
  </si>
  <si>
    <t xml:space="preserve">555-0010251</t>
  </si>
  <si>
    <t xml:space="preserve">555-0010252</t>
  </si>
  <si>
    <t xml:space="preserve">555-0010258</t>
  </si>
  <si>
    <t xml:space="preserve">555-0010261</t>
  </si>
  <si>
    <t xml:space="preserve">555-0010263</t>
  </si>
  <si>
    <t xml:space="preserve">555-0010268</t>
  </si>
  <si>
    <t xml:space="preserve">555-0010270</t>
  </si>
  <si>
    <t xml:space="preserve">555-0010271</t>
  </si>
  <si>
    <t xml:space="preserve">LBIH TRF PIUT</t>
  </si>
  <si>
    <t xml:space="preserve">555-0010279</t>
  </si>
  <si>
    <t xml:space="preserve">555-0010288</t>
  </si>
  <si>
    <t xml:space="preserve">555-0010292</t>
  </si>
  <si>
    <t xml:space="preserve">555-0010294</t>
  </si>
  <si>
    <t xml:space="preserve">555-0010295</t>
  </si>
  <si>
    <t xml:space="preserve">555-0010305</t>
  </si>
  <si>
    <t xml:space="preserve">555-0010307</t>
  </si>
  <si>
    <t xml:space="preserve">555-0010312</t>
  </si>
  <si>
    <t xml:space="preserve">555-0010313</t>
  </si>
  <si>
    <t xml:space="preserve">555-0010319</t>
  </si>
  <si>
    <t xml:space="preserve">TITIPAN SAT</t>
  </si>
  <si>
    <t xml:space="preserve">555-0007428</t>
  </si>
  <si>
    <t xml:space="preserve">555-0007430</t>
  </si>
  <si>
    <t xml:space="preserve">555-0007441</t>
  </si>
  <si>
    <t xml:space="preserve">555-0007452</t>
  </si>
  <si>
    <t xml:space="preserve">130130 - 99999999    PIUTANG TIV - UMUM</t>
  </si>
  <si>
    <t xml:space="preserve">555-0007540</t>
  </si>
  <si>
    <t xml:space="preserve">130131 - 99999999    PIUTANG PUSAT - UMUM</t>
  </si>
  <si>
    <t xml:space="preserve">555-0010106</t>
  </si>
  <si>
    <t xml:space="preserve">555-0007387</t>
  </si>
  <si>
    <t xml:space="preserve">555-0007451</t>
  </si>
  <si>
    <t xml:space="preserve">555-0007472</t>
  </si>
  <si>
    <t xml:space="preserve">555-0007501</t>
  </si>
  <si>
    <t xml:space="preserve">555-0007544</t>
  </si>
  <si>
    <t xml:space="preserve">130501 - 99999999    PIUTANG MSSUPPORT - UMUM</t>
  </si>
  <si>
    <t xml:space="preserve">555-0007515</t>
  </si>
  <si>
    <t xml:space="preserve">130504 - 99999999    PIUTANG KARYAWAN - UMUM</t>
  </si>
  <si>
    <t xml:space="preserve">555-0007453</t>
  </si>
  <si>
    <t xml:space="preserve">211001 - 99999999    HUTANG DAGANG TIV - UMUM</t>
  </si>
  <si>
    <t xml:space="preserve">555-0010309</t>
  </si>
  <si>
    <t xml:space="preserve">211102 - 99999999    HUTANG BBM - UMUM</t>
  </si>
  <si>
    <t xml:space="preserve">555-0007458</t>
  </si>
  <si>
    <t xml:space="preserve">555-0007484</t>
  </si>
  <si>
    <t xml:space="preserve">INPITAN BBM TGL 1-18 NOV</t>
  </si>
  <si>
    <t xml:space="preserve">555-0007486</t>
  </si>
  <si>
    <t xml:space="preserve">KURANG INPUT BBM 1-5 NOV</t>
  </si>
  <si>
    <t xml:space="preserve">555-0007524</t>
  </si>
  <si>
    <t xml:space="preserve">INPUTAN BBM TGL 19-29 NOV</t>
  </si>
  <si>
    <t xml:space="preserve">555-0007532</t>
  </si>
  <si>
    <t xml:space="preserve">INPUTAN BBM TGL 30 NOV</t>
  </si>
  <si>
    <t xml:space="preserve">555-0007557</t>
  </si>
  <si>
    <t xml:space="preserve">REVISI INPUTAN BBM</t>
  </si>
  <si>
    <t xml:space="preserve">311110 - 99999999    TITIPAN PELANGGAN - UMUM</t>
  </si>
  <si>
    <t xml:space="preserve">555-0010086</t>
  </si>
  <si>
    <t xml:space="preserve">PIUT TRF HORISON</t>
  </si>
  <si>
    <t xml:space="preserve">555-0010098</t>
  </si>
  <si>
    <t xml:space="preserve">555-0010196</t>
  </si>
  <si>
    <t xml:space="preserve">555-0010223</t>
  </si>
  <si>
    <t xml:space="preserve">TITIPAN GANG LELE/KARIM</t>
  </si>
  <si>
    <t xml:space="preserve">555-0010277</t>
  </si>
  <si>
    <t xml:space="preserve">555-0010160</t>
  </si>
  <si>
    <t xml:space="preserve">555-0010163</t>
  </si>
  <si>
    <t xml:space="preserve">555-0010174</t>
  </si>
  <si>
    <t xml:space="preserve">555-0010188</t>
  </si>
  <si>
    <t xml:space="preserve">555-0010280</t>
  </si>
  <si>
    <t xml:space="preserve">TOLAKAN SANTOSO OKT</t>
  </si>
  <si>
    <t xml:space="preserve">555-0007366</t>
  </si>
  <si>
    <t xml:space="preserve">555-0007372</t>
  </si>
  <si>
    <t xml:space="preserve">555-0007373</t>
  </si>
  <si>
    <t xml:space="preserve">555-0007432</t>
  </si>
  <si>
    <t xml:space="preserve">555-0007442</t>
  </si>
  <si>
    <t xml:space="preserve">555-0007443</t>
  </si>
  <si>
    <t xml:space="preserve">555-0007471</t>
  </si>
  <si>
    <t xml:space="preserve">TITIPAN NOTA P INDRA GANG LELE</t>
  </si>
  <si>
    <t xml:space="preserve">555-0007547</t>
  </si>
  <si>
    <t xml:space="preserve">811003 - 99999999    BBM - UMUM</t>
  </si>
  <si>
    <t xml:space="preserve">555-0010192</t>
  </si>
  <si>
    <t xml:space="preserve">555-0010232</t>
  </si>
  <si>
    <t xml:space="preserve">INPUTAN BBM TGL 1-18 NOV</t>
  </si>
  <si>
    <t xml:space="preserve">555-0010237</t>
  </si>
  <si>
    <t xml:space="preserve">KURANG INPIT BBM TGL 1-5 NOV</t>
  </si>
  <si>
    <t xml:space="preserve">555-0010290</t>
  </si>
  <si>
    <t xml:space="preserve">555-0010301</t>
  </si>
  <si>
    <t xml:space="preserve">555-0010334</t>
  </si>
  <si>
    <t xml:space="preserve">REVISI INPUTAN BBM </t>
  </si>
  <si>
    <t xml:space="preserve">825012 - 99999999    ADMINISTRASI BANK - UMUM</t>
  </si>
  <si>
    <t xml:space="preserve">555-0010056</t>
  </si>
  <si>
    <t xml:space="preserve">555-0010089</t>
  </si>
  <si>
    <t xml:space="preserve">555-0010159</t>
  </si>
  <si>
    <t xml:space="preserve">555-0010209</t>
  </si>
  <si>
    <t xml:space="preserve">555-0010278</t>
  </si>
  <si>
    <t xml:space="preserve">919900 - 99999999    PENDAPATAN LAIN-LAIN - UMUM</t>
  </si>
  <si>
    <t xml:space="preserve">555-0007377</t>
  </si>
  <si>
    <t xml:space="preserve">KLAIM KENDARAAN SUBHAN</t>
  </si>
  <si>
    <t xml:space="preserve">TOLAKAN DISCONT</t>
  </si>
  <si>
    <t xml:space="preserve">TOLAKAN DISCONT OS</t>
  </si>
  <si>
    <t xml:space="preserve">555-0007388</t>
  </si>
  <si>
    <t xml:space="preserve">555-0007415</t>
  </si>
  <si>
    <t xml:space="preserve">555-0007454</t>
  </si>
  <si>
    <t xml:space="preserve">555-0007480</t>
  </si>
  <si>
    <t xml:space="preserve">555-0007483</t>
  </si>
  <si>
    <t xml:space="preserve">555-0007511</t>
  </si>
  <si>
    <t xml:space="preserve">LEBIH TRF PIUT</t>
  </si>
  <si>
    <t xml:space="preserve">555-0007516</t>
  </si>
</sst>
</file>

<file path=xl/styles.xml><?xml version="1.0" encoding="utf-8"?>
<styleSheet xmlns="http://schemas.openxmlformats.org/spreadsheetml/2006/main">
  <numFmts count="24">
    <numFmt numFmtId="164" formatCode="General"/>
    <numFmt numFmtId="165" formatCode="_(* #,##0.00_);_(* \(#,##0.00\);_(* \-??_);_(@_)"/>
    <numFmt numFmtId="166" formatCode="_-* #,##0.00_-;\-* #,##0.00_-;_-* \-??_-;_-@_-"/>
    <numFmt numFmtId="167" formatCode="_(* #,##0_);_(* \(#,##0\);_(* \-_);_(@_)"/>
    <numFmt numFmtId="168" formatCode="_-* #,##0_-;\-* #,##0_-;_-* \-_-;_-@_-"/>
    <numFmt numFmtId="169" formatCode="0%"/>
    <numFmt numFmtId="170" formatCode="#,##0"/>
    <numFmt numFmtId="171" formatCode="_(* #,##0_);_(* \(#,##0\);_(* \-??_);_(@_)"/>
    <numFmt numFmtId="172" formatCode="dd\-mmm\-yy"/>
    <numFmt numFmtId="173" formatCode="0.0%"/>
    <numFmt numFmtId="174" formatCode="0.00%"/>
    <numFmt numFmtId="175" formatCode="_(* #,##0.00_);_(* \(#,##0.00\);_(* \-_);_(@_)"/>
    <numFmt numFmtId="176" formatCode="mmm\-yy"/>
    <numFmt numFmtId="177" formatCode="0"/>
    <numFmt numFmtId="178" formatCode="General"/>
    <numFmt numFmtId="179" formatCode="_(* #,##0.0_);_(* \(#,##0.0\);_(* \-_);_(@_)"/>
    <numFmt numFmtId="180" formatCode="mm/dd/yy;@"/>
    <numFmt numFmtId="181" formatCode="#,##0.00"/>
    <numFmt numFmtId="182" formatCode="[$-409]d\-mmm\-yy;@"/>
    <numFmt numFmtId="183" formatCode="[$-409]d\-mmm;@"/>
    <numFmt numFmtId="184" formatCode="dd\-mmm"/>
    <numFmt numFmtId="185" formatCode="&quot;Rp&quot;#,##0_);&quot;(Rp&quot;#,##0\)"/>
    <numFmt numFmtId="186" formatCode="[$-409]#,##0.#0"/>
    <numFmt numFmtId="187" formatCode="[$-409]dd/mmm/yyyy"/>
  </numFmts>
  <fonts count="8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u val="single"/>
      <sz val="10"/>
      <color rgb="FF0000FF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D9D9D9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color rgb="FF000000"/>
      <name val="Arial"/>
      <family val="0"/>
    </font>
    <font>
      <sz val="10"/>
      <color rgb="FF000000"/>
      <name val="Arial Narrow"/>
      <family val="2"/>
      <charset val="1"/>
    </font>
    <font>
      <b val="true"/>
      <sz val="14"/>
      <color rgb="FF000000"/>
      <name val="Arial Narrow"/>
      <family val="2"/>
      <charset val="1"/>
    </font>
    <font>
      <sz val="9"/>
      <color rgb="FFBFBFBF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9"/>
      <color rgb="FFBFBFBF"/>
      <name val="Calibri"/>
      <family val="2"/>
      <charset val="1"/>
    </font>
    <font>
      <i val="true"/>
      <sz val="11"/>
      <name val="Calibri"/>
      <family val="2"/>
      <charset val="1"/>
    </font>
    <font>
      <b val="true"/>
      <i val="true"/>
      <sz val="11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9"/>
      <color rgb="FFBFBFBF"/>
      <name val="Calibri"/>
      <family val="2"/>
      <charset val="1"/>
    </font>
    <font>
      <sz val="11"/>
      <color rgb="FF969696"/>
      <name val="Calibri"/>
      <family val="2"/>
      <charset val="1"/>
    </font>
    <font>
      <sz val="11"/>
      <color rgb="FFAFABAB"/>
      <name val="Calibri"/>
      <family val="2"/>
      <charset val="1"/>
    </font>
    <font>
      <sz val="9"/>
      <color rgb="FF000000"/>
      <name val="Tahoma"/>
      <family val="2"/>
      <charset val="1"/>
    </font>
    <font>
      <b val="true"/>
      <u val="single"/>
      <sz val="11"/>
      <name val="Calibri"/>
      <family val="2"/>
      <charset val="1"/>
    </font>
    <font>
      <b val="true"/>
      <sz val="8"/>
      <color rgb="FFFFFFFF"/>
      <name val="Arial Narrow"/>
      <family val="2"/>
      <charset val="1"/>
    </font>
    <font>
      <b val="true"/>
      <sz val="10"/>
      <color rgb="FFFFFFFF"/>
      <name val="Arial Narrow"/>
      <family val="2"/>
      <charset val="1"/>
    </font>
    <font>
      <sz val="10"/>
      <name val="Calibri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FF00"/>
      <name val="Arial"/>
      <family val="2"/>
      <charset val="1"/>
    </font>
    <font>
      <sz val="11"/>
      <color rgb="FF212529"/>
      <name val="Arial"/>
      <family val="2"/>
      <charset val="1"/>
    </font>
    <font>
      <sz val="11"/>
      <color rgb="FFFF000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color rgb="FFF2F2F2"/>
      <name val="Trebuchet MS"/>
      <family val="2"/>
      <charset val="1"/>
    </font>
    <font>
      <sz val="10"/>
      <color rgb="FF000000"/>
      <name val="Trebuchet MS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b val="true"/>
      <sz val="12"/>
      <name val="Calibri"/>
      <family val="2"/>
      <charset val="1"/>
    </font>
    <font>
      <b val="true"/>
      <sz val="10"/>
      <color rgb="FFF2F2F2"/>
      <name val="Trebuchet MS"/>
      <family val="2"/>
      <charset val="1"/>
    </font>
    <font>
      <b val="true"/>
      <sz val="10"/>
      <color rgb="FF000000"/>
      <name val="Trebuchet MS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Tahoma"/>
      <family val="2"/>
      <charset val="1"/>
    </font>
    <font>
      <sz val="8"/>
      <color rgb="FFD9D9D9"/>
      <name val="Tahoma"/>
      <family val="2"/>
      <charset val="1"/>
    </font>
    <font>
      <sz val="12"/>
      <name val="Calibri"/>
      <family val="2"/>
      <charset val="1"/>
    </font>
    <font>
      <b val="true"/>
      <sz val="8"/>
      <color rgb="FFD9D9D9"/>
      <name val="Tahoma"/>
      <family val="2"/>
      <charset val="1"/>
    </font>
    <font>
      <sz val="10"/>
      <color rgb="FFD9D9D9"/>
      <name val="Tahoma"/>
      <family val="2"/>
      <charset val="1"/>
    </font>
    <font>
      <i val="true"/>
      <sz val="10"/>
      <color rgb="FF0000FF"/>
      <name val="Tahoma"/>
      <family val="2"/>
      <charset val="1"/>
    </font>
    <font>
      <b val="true"/>
      <sz val="10"/>
      <color rgb="FFD9D9D9"/>
      <name val="Tahoma"/>
      <family val="2"/>
      <charset val="1"/>
    </font>
    <font>
      <sz val="10"/>
      <color rgb="FFD9D9D9"/>
      <name val="Arial"/>
      <family val="2"/>
      <charset val="1"/>
    </font>
    <font>
      <sz val="10"/>
      <color rgb="FFBFBFBF"/>
      <name val="Arial"/>
      <family val="2"/>
      <charset val="1"/>
    </font>
    <font>
      <sz val="10"/>
      <color rgb="FFBFBFBF"/>
      <name val="Tahoma"/>
      <family val="2"/>
      <charset val="1"/>
    </font>
    <font>
      <sz val="10"/>
      <color rgb="FFD9D9D9"/>
      <name val="Trebuchet MS"/>
      <family val="2"/>
      <charset val="1"/>
    </font>
    <font>
      <sz val="10"/>
      <color rgb="FFBFBFBF"/>
      <name val="Trebuchet MS"/>
      <family val="2"/>
      <charset val="1"/>
    </font>
    <font>
      <sz val="10"/>
      <color rgb="FFF2F2F2"/>
      <name val="Arial"/>
      <family val="2"/>
      <charset val="1"/>
    </font>
    <font>
      <sz val="10"/>
      <color rgb="FF000000"/>
      <name val="Arial "/>
      <family val="0"/>
      <charset val="1"/>
    </font>
    <font>
      <b val="true"/>
      <sz val="10"/>
      <color rgb="FF000000"/>
      <name val="Arial "/>
      <family val="0"/>
      <charset val="1"/>
    </font>
    <font>
      <b val="true"/>
      <sz val="11"/>
      <color rgb="FF212529"/>
      <name val="Arial"/>
      <family val="2"/>
      <charset val="1"/>
    </font>
    <font>
      <sz val="10"/>
      <color rgb="FF212529"/>
      <name val="Arial"/>
      <family val="2"/>
      <charset val="1"/>
    </font>
    <font>
      <sz val="10"/>
      <color rgb="FFD9D9D9"/>
      <name val="Arial "/>
      <family val="0"/>
      <charset val="1"/>
    </font>
    <font>
      <b val="true"/>
      <sz val="10"/>
      <color rgb="FF212529"/>
      <name val="Arial"/>
      <family val="2"/>
      <charset val="1"/>
    </font>
    <font>
      <sz val="10"/>
      <color rgb="FFA6A6A6"/>
      <name val="Arial "/>
      <family val="0"/>
      <charset val="1"/>
    </font>
    <font>
      <b val="true"/>
      <sz val="16"/>
      <color rgb="FF000000"/>
      <name val="Calibri"/>
      <family val="2"/>
      <charset val="1"/>
    </font>
    <font>
      <b val="true"/>
      <sz val="11"/>
      <color rgb="FFD9D9D9"/>
      <name val="Calibri"/>
      <family val="2"/>
      <charset val="1"/>
    </font>
    <font>
      <sz val="11"/>
      <color rgb="FF7030A0"/>
      <name val="Calibri"/>
      <family val="2"/>
      <charset val="1"/>
    </font>
    <font>
      <sz val="16"/>
      <name val="Georgia"/>
      <family val="1"/>
      <charset val="1"/>
    </font>
    <font>
      <sz val="12"/>
      <name val="Book Antiqua"/>
      <family val="1"/>
      <charset val="1"/>
    </font>
    <font>
      <sz val="12"/>
      <name val="Georgia"/>
      <family val="1"/>
      <charset val="1"/>
    </font>
    <font>
      <b val="true"/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sz val="9"/>
      <color rgb="FF000000"/>
      <name val="Tahoma"/>
      <family val="0"/>
      <charset val="1"/>
    </font>
    <font>
      <b val="true"/>
      <sz val="10"/>
      <color rgb="FFFFFF00"/>
      <name val="Arial Narrow"/>
      <family val="2"/>
      <charset val="1"/>
    </font>
    <font>
      <b val="true"/>
      <sz val="8"/>
      <color rgb="FF000000"/>
      <name val="Calibri"/>
      <family val="2"/>
      <charset val="1"/>
    </font>
    <font>
      <b val="true"/>
      <i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FF00"/>
        <bgColor rgb="FFFFFF99"/>
      </patternFill>
    </fill>
    <fill>
      <patternFill patternType="solid">
        <fgColor rgb="FFE7E6E6"/>
        <bgColor rgb="FFDEE2E6"/>
      </patternFill>
    </fill>
    <fill>
      <patternFill patternType="solid">
        <fgColor rgb="FFADB9CA"/>
        <bgColor rgb="FFBFBFBF"/>
      </patternFill>
    </fill>
    <fill>
      <patternFill patternType="solid">
        <fgColor rgb="FFD9D9D9"/>
        <bgColor rgb="FFDBDBDB"/>
      </patternFill>
    </fill>
    <fill>
      <patternFill patternType="solid">
        <fgColor rgb="FFDAE3F3"/>
        <bgColor rgb="FFDEE2E6"/>
      </patternFill>
    </fill>
    <fill>
      <patternFill patternType="solid">
        <fgColor rgb="FF4472C4"/>
        <bgColor rgb="FF2F5597"/>
      </patternFill>
    </fill>
    <fill>
      <patternFill patternType="solid">
        <fgColor rgb="FF203864"/>
        <bgColor rgb="FF003366"/>
      </patternFill>
    </fill>
    <fill>
      <patternFill patternType="solid">
        <fgColor rgb="FF2F5597"/>
        <bgColor rgb="FF203864"/>
      </patternFill>
    </fill>
    <fill>
      <patternFill patternType="solid">
        <fgColor rgb="FFE2F0D9"/>
        <bgColor rgb="FFE7E6E6"/>
      </patternFill>
    </fill>
    <fill>
      <patternFill patternType="solid">
        <fgColor rgb="FFD6DCE5"/>
        <bgColor rgb="FFDBDBDB"/>
      </patternFill>
    </fill>
    <fill>
      <patternFill patternType="solid">
        <fgColor rgb="FFFFF2CC"/>
        <bgColor rgb="FFFBE5D6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D9D9D9"/>
      </patternFill>
    </fill>
    <fill>
      <patternFill patternType="solid">
        <fgColor rgb="FFFBE5D6"/>
        <bgColor rgb="FFFFF2CC"/>
      </patternFill>
    </fill>
    <fill>
      <patternFill patternType="solid">
        <fgColor rgb="FFFFFFFF"/>
        <bgColor rgb="FFF2F2F2"/>
      </patternFill>
    </fill>
    <fill>
      <patternFill patternType="solid">
        <fgColor rgb="FFDEEBF7"/>
        <bgColor rgb="FFDAE3F3"/>
      </patternFill>
    </fill>
    <fill>
      <patternFill patternType="solid">
        <fgColor rgb="FFFFFF99"/>
        <bgColor rgb="FFFFF2CC"/>
      </patternFill>
    </fill>
    <fill>
      <patternFill patternType="solid">
        <fgColor rgb="FFCCFFFF"/>
        <bgColor rgb="FFDEEBF7"/>
      </patternFill>
    </fill>
    <fill>
      <patternFill patternType="solid">
        <fgColor rgb="FFDBDBDB"/>
        <bgColor rgb="FFD9D9D9"/>
      </patternFill>
    </fill>
  </fills>
  <borders count="6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>
        <color rgb="FF003366"/>
      </left>
      <right/>
      <top style="medium">
        <color rgb="FF003366"/>
      </top>
      <bottom/>
      <diagonal/>
    </border>
    <border diagonalUp="false" diagonalDown="false">
      <left/>
      <right/>
      <top style="medium">
        <color rgb="FF003366"/>
      </top>
      <bottom/>
      <diagonal/>
    </border>
    <border diagonalUp="false" diagonalDown="false">
      <left/>
      <right style="medium">
        <color rgb="FF003366"/>
      </right>
      <top style="medium">
        <color rgb="FF003366"/>
      </top>
      <bottom/>
      <diagonal/>
    </border>
    <border diagonalUp="false" diagonalDown="false">
      <left style="medium">
        <color rgb="FF003366"/>
      </left>
      <right/>
      <top/>
      <bottom/>
      <diagonal/>
    </border>
    <border diagonalUp="false" diagonalDown="false">
      <left/>
      <right style="medium">
        <color rgb="FF003366"/>
      </right>
      <top/>
      <bottom/>
      <diagonal/>
    </border>
    <border diagonalUp="false" diagonalDown="false">
      <left style="medium">
        <color rgb="FF003366"/>
      </left>
      <right/>
      <top/>
      <bottom style="medium">
        <color rgb="FF003366"/>
      </bottom>
      <diagonal/>
    </border>
    <border diagonalUp="false" diagonalDown="false">
      <left/>
      <right/>
      <top/>
      <bottom style="medium">
        <color rgb="FF003366"/>
      </bottom>
      <diagonal/>
    </border>
    <border diagonalUp="false" diagonalDown="false">
      <left/>
      <right style="medium">
        <color rgb="FF003366"/>
      </right>
      <top/>
      <bottom style="medium">
        <color rgb="FF003366"/>
      </bottom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 style="thin"/>
      <right style="thin"/>
      <top style="hair"/>
      <bottom style="double"/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>
        <color rgb="FF002060"/>
      </left>
      <right/>
      <top style="medium">
        <color rgb="FF002060"/>
      </top>
      <bottom/>
      <diagonal/>
    </border>
    <border diagonalUp="false" diagonalDown="false">
      <left/>
      <right/>
      <top style="medium">
        <color rgb="FF002060"/>
      </top>
      <bottom/>
      <diagonal/>
    </border>
    <border diagonalUp="false" diagonalDown="false">
      <left/>
      <right style="medium">
        <color rgb="FF002060"/>
      </right>
      <top style="medium">
        <color rgb="FF002060"/>
      </top>
      <bottom/>
      <diagonal/>
    </border>
    <border diagonalUp="false" diagonalDown="false">
      <left style="medium">
        <color rgb="FF002060"/>
      </left>
      <right/>
      <top/>
      <bottom/>
      <diagonal/>
    </border>
    <border diagonalUp="false" diagonalDown="false">
      <left/>
      <right style="medium">
        <color rgb="FF002060"/>
      </right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dashed"/>
      <top style="thin"/>
      <bottom style="thin"/>
      <diagonal/>
    </border>
    <border diagonalUp="false" diagonalDown="false">
      <left style="dashed"/>
      <right style="thin"/>
      <top style="thin"/>
      <bottom style="thin"/>
      <diagonal/>
    </border>
    <border diagonalUp="false" diagonalDown="false">
      <left style="medium">
        <color rgb="FF002060"/>
      </left>
      <right/>
      <top/>
      <bottom style="medium">
        <color rgb="FF002060"/>
      </bottom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 style="medium">
        <color rgb="FF002060"/>
      </right>
      <top/>
      <bottom style="medium">
        <color rgb="FF002060"/>
      </bottom>
      <diagonal/>
    </border>
    <border diagonalUp="false" diagonalDown="false">
      <left/>
      <right/>
      <top/>
      <bottom style="medium"/>
      <diagonal/>
    </border>
    <border diagonalUp="false" diagonalDown="false">
      <left style="medium">
        <color rgb="FFDEE2E6"/>
      </left>
      <right style="medium">
        <color rgb="FFDEE2E6"/>
      </right>
      <top style="medium">
        <color rgb="FFDEE2E6"/>
      </top>
      <bottom style="thick">
        <color rgb="FFDEE2E6"/>
      </bottom>
      <diagonal/>
    </border>
    <border diagonalUp="false" diagonalDown="false"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/>
      <bottom/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</borders>
  <cellStyleXfs count="4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6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3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6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5" fillId="0" borderId="1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" fillId="0" borderId="1" xfId="2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36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36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36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2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3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3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1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3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1" fillId="0" borderId="1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3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1" xfId="36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3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1" xfId="36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36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1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1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3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3" fillId="0" borderId="0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36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13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3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2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2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36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3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0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5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0" xfId="27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1" fontId="5" fillId="2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5" fillId="0" borderId="0" xfId="27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0" fillId="2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3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3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3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11" fillId="0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1" fillId="0" borderId="0" xfId="4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3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3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11" fillId="0" borderId="5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1" fillId="0" borderId="5" xfId="4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6" xfId="3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3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8" xfId="3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1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36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1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4" borderId="1" xfId="3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8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0" borderId="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5" fillId="4" borderId="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5" fillId="4" borderId="1" xfId="4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36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3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1" xfId="3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" xfId="3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11" fillId="0" borderId="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1" fillId="0" borderId="1" xfId="4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8" xfId="3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0" fillId="0" borderId="0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0" fillId="0" borderId="1" xfId="4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36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1" fontId="0" fillId="0" borderId="0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1" fontId="0" fillId="0" borderId="0" xfId="2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0" xfId="36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7" xfId="3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5" fillId="0" borderId="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5" fillId="0" borderId="1" xfId="4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8" xfId="3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5" fillId="0" borderId="0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1" xfId="3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3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3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9" fillId="0" borderId="8" xfId="3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1" xfId="3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1" fillId="0" borderId="8" xfId="3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1" xfId="3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1" xfId="3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22" fillId="0" borderId="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3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1" xfId="3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21" fillId="0" borderId="8" xfId="3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3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3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" xfId="3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23" fillId="0" borderId="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0" xfId="36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4" fillId="0" borderId="7" xfId="3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1" xfId="3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3" fontId="24" fillId="0" borderId="1" xfId="4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0" borderId="8" xfId="3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24" fillId="0" borderId="0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9" xfId="3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0" xfId="3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11" fillId="0" borderId="1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1" fillId="0" borderId="10" xfId="4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11" xfId="3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3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26" fillId="0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0" borderId="0" xfId="3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27" fillId="0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1" fillId="0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1" fillId="0" borderId="0" xfId="2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4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4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0" borderId="1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0" borderId="1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5" fillId="0" borderId="1" xfId="4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12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9" fillId="0" borderId="12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3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0" borderId="13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1" fillId="0" borderId="13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1" fillId="0" borderId="13" xfId="4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4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0" borderId="14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1" fillId="0" borderId="14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1" fillId="0" borderId="14" xfId="4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1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5" borderId="1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5" fillId="5" borderId="1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5" fillId="5" borderId="1" xfId="4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5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0" borderId="15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1" fillId="0" borderId="15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1" fillId="0" borderId="15" xfId="4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9" fillId="5" borderId="1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29" fillId="5" borderId="1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5" fillId="5" borderId="1" xfId="4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12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12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5" fillId="0" borderId="12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5" fillId="0" borderId="12" xfId="4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1" fillId="0" borderId="13" xfId="4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15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15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5" fillId="0" borderId="15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5" fillId="0" borderId="15" xfId="4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0" borderId="12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1" fillId="0" borderId="12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1" fillId="0" borderId="12" xfId="4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9" fillId="0" borderId="13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29" fillId="0" borderId="13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29" fillId="0" borderId="13" xfId="4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15" fillId="5" borderId="16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" borderId="1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6" borderId="1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5" fontId="15" fillId="6" borderId="1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5" fillId="6" borderId="1" xfId="4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0" borderId="15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5" fontId="15" fillId="0" borderId="15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5" fillId="0" borderId="15" xfId="4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0" borderId="15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17" xfId="4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7" xfId="4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1" fillId="0" borderId="17" xfId="4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18" xfId="4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4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3" fillId="0" borderId="0" xfId="4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36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36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0" fillId="7" borderId="19" xfId="2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31" fillId="7" borderId="20" xfId="2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31" fillId="8" borderId="21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2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33" fillId="7" borderId="22" xfId="4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33" fillId="7" borderId="22" xfId="2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34" fillId="7" borderId="22" xfId="2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34" fillId="9" borderId="22" xfId="2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34" fillId="9" borderId="22" xfId="2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10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5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0" xfId="3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6" fillId="0" borderId="0" xfId="36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36" fillId="10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36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0" xfId="36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12" borderId="0" xfId="3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12" borderId="0" xfId="36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36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3" borderId="0" xfId="36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0" xfId="36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4" borderId="0" xfId="36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4" borderId="0" xfId="36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0" borderId="0" xfId="36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0" xfId="36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2" borderId="0" xfId="36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0" xfId="36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5" borderId="0" xfId="36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5" borderId="0" xfId="36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0" borderId="0" xfId="36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36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4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0" xfId="4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45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0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23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0" borderId="23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0" borderId="23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5" fillId="0" borderId="1" xfId="4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23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0" borderId="23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23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24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0" borderId="24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3" xfId="4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0" borderId="14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5" fontId="11" fillId="0" borderId="14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5" fillId="5" borderId="1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5" fillId="5" borderId="1" xfId="4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0" borderId="12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5" fontId="11" fillId="0" borderId="12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5" borderId="24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5" borderId="24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5" fillId="5" borderId="24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" borderId="25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6" borderId="25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5" fillId="6" borderId="25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6" borderId="25" xfId="4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23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5" borderId="23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5" fillId="5" borderId="23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5" borderId="23" xfId="4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13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5" fillId="0" borderId="13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14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5" fillId="0" borderId="14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5" fillId="5" borderId="26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0" fillId="0" borderId="13" xfId="4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0" borderId="14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27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1" fillId="0" borderId="27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4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13" fillId="0" borderId="0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0" xfId="3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37" fillId="0" borderId="0" xfId="2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3" fontId="37" fillId="0" borderId="0" xfId="4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37" fillId="0" borderId="0" xfId="4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37" fillId="0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37" fillId="0" borderId="0" xfId="4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37" fillId="0" borderId="0" xfId="2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37" fillId="0" borderId="0" xfId="4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37" fillId="0" borderId="0" xfId="3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38" fillId="0" borderId="0" xfId="3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9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0" fillId="16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40" fillId="16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16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0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40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28" xfId="3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29" xfId="3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37" fillId="0" borderId="29" xfId="2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3" fontId="37" fillId="0" borderId="29" xfId="4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37" fillId="0" borderId="29" xfId="4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37" fillId="0" borderId="29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37" fillId="0" borderId="29" xfId="4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37" fillId="0" borderId="29" xfId="2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37" fillId="0" borderId="29" xfId="4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37" fillId="0" borderId="29" xfId="3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0" borderId="30" xfId="3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31" xfId="3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23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32" xfId="3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15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33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0" xfId="36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7" fillId="0" borderId="31" xfId="3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1" fillId="0" borderId="1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17" borderId="1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2" fillId="0" borderId="1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2" fillId="0" borderId="1" xfId="2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0" borderId="32" xfId="3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38" fillId="0" borderId="0" xfId="3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9" fillId="0" borderId="0" xfId="36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3" fillId="0" borderId="0" xfId="36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40" fillId="0" borderId="0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4" fontId="40" fillId="0" borderId="0" xfId="36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0" fillId="0" borderId="0" xfId="36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2" fillId="0" borderId="0" xfId="36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2" fillId="0" borderId="31" xfId="3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1" fillId="0" borderId="34" xfId="2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41" fillId="0" borderId="34" xfId="4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1" fillId="0" borderId="33" xfId="2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41" fillId="0" borderId="33" xfId="4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41" fillId="0" borderId="1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41" fillId="0" borderId="1" xfId="4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1" fillId="0" borderId="1" xfId="2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1" fillId="0" borderId="1" xfId="3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2" fillId="0" borderId="32" xfId="3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4" fillId="0" borderId="0" xfId="3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5" fillId="0" borderId="0" xfId="36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46" fillId="16" borderId="0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4" fontId="46" fillId="16" borderId="0" xfId="36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6" fillId="16" borderId="0" xfId="36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1" fillId="0" borderId="35" xfId="3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7" fillId="0" borderId="34" xfId="3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37" fillId="0" borderId="34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37" fillId="0" borderId="34" xfId="4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7" fillId="0" borderId="34" xfId="47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47" fillId="0" borderId="33" xfId="2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47" fillId="0" borderId="33" xfId="4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47" fillId="0" borderId="33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7" fillId="0" borderId="33" xfId="2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7" fillId="0" borderId="33" xfId="3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7" fillId="0" borderId="1" xfId="2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3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0" xfId="3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40" fillId="16" borderId="0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4" fontId="40" fillId="16" borderId="0" xfId="36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0" fillId="16" borderId="0" xfId="36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8" fillId="0" borderId="31" xfId="3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7" fillId="0" borderId="36" xfId="3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7" fillId="0" borderId="16" xfId="3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37" fillId="0" borderId="16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8" fontId="37" fillId="0" borderId="16" xfId="4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7" fillId="0" borderId="16" xfId="4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7" fillId="0" borderId="1" xfId="2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47" fillId="0" borderId="1" xfId="4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7" fillId="0" borderId="1" xfId="3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39" fillId="0" borderId="0" xfId="36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49" fillId="0" borderId="0" xfId="36" applyFont="true" applyBorder="false" applyAlignment="true" applyProtection="false">
      <alignment horizontal="left" vertical="bottom" textRotation="0" wrapText="false" indent="4" shrinkToFit="false"/>
      <protection locked="true" hidden="false"/>
    </xf>
    <xf numFmtId="167" fontId="49" fillId="0" borderId="0" xfId="3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0" fillId="0" borderId="31" xfId="3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1" fillId="0" borderId="2" xfId="3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1" fillId="0" borderId="16" xfId="3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1" fillId="0" borderId="1" xfId="4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42" fillId="0" borderId="16" xfId="4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0" borderId="36" xfId="3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2" fillId="0" borderId="16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45" fillId="0" borderId="0" xfId="36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43" fillId="0" borderId="0" xfId="36" applyFont="true" applyBorder="false" applyAlignment="true" applyProtection="false">
      <alignment horizontal="left" vertical="bottom" textRotation="0" wrapText="false" indent="4" shrinkToFit="false"/>
      <protection locked="true" hidden="false"/>
    </xf>
    <xf numFmtId="167" fontId="43" fillId="0" borderId="0" xfId="3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7" fillId="0" borderId="2" xfId="3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7" fillId="0" borderId="16" xfId="3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47" fillId="0" borderId="1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1" fillId="0" borderId="36" xfId="3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2" fillId="0" borderId="16" xfId="3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7" fillId="0" borderId="36" xfId="3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7" fillId="0" borderId="37" xfId="36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37" fillId="0" borderId="16" xfId="29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3" fontId="37" fillId="0" borderId="16" xfId="4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1" fillId="0" borderId="1" xfId="2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1" fillId="0" borderId="2" xfId="3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1" fillId="0" borderId="16" xfId="3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3" fontId="41" fillId="0" borderId="16" xfId="4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0" borderId="2" xfId="3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52" fillId="0" borderId="1" xfId="2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53" fillId="0" borderId="16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0" fillId="0" borderId="38" xfId="3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36" xfId="3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1" fillId="0" borderId="16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7" fillId="0" borderId="37" xfId="3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7" fillId="0" borderId="2" xfId="3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54" fillId="16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5" fillId="16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7" fillId="0" borderId="39" xfId="3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7" fillId="0" borderId="40" xfId="3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47" fillId="0" borderId="16" xfId="4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41" fillId="0" borderId="1" xfId="4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6" fillId="0" borderId="0" xfId="36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7" fillId="0" borderId="41" xfId="3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7" fillId="0" borderId="42" xfId="3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7" fillId="0" borderId="4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47" fillId="0" borderId="42" xfId="4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47" fillId="0" borderId="42" xfId="47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47" fillId="0" borderId="42" xfId="2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47" fillId="0" borderId="42" xfId="4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7" fillId="0" borderId="42" xfId="3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0" borderId="43" xfId="3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37" fillId="0" borderId="0" xfId="2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7" fillId="0" borderId="0" xfId="36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47" fillId="0" borderId="0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47" fillId="0" borderId="0" xfId="4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47" fillId="0" borderId="0" xfId="47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47" fillId="0" borderId="0" xfId="2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47" fillId="0" borderId="0" xfId="4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7" fillId="0" borderId="0" xfId="3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6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6" fillId="0" borderId="0" xfId="3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6" fillId="0" borderId="0" xfId="2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3" fontId="56" fillId="0" borderId="0" xfId="4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56" fillId="0" borderId="0" xfId="4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6" fillId="0" borderId="0" xfId="2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6" fillId="0" borderId="0" xfId="3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6" fillId="0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7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0" fillId="16" borderId="0" xfId="2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56" fillId="0" borderId="0" xfId="3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8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55" fillId="16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5" fillId="16" borderId="0" xfId="2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5" fillId="16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9" fillId="0" borderId="0" xfId="3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7" fillId="0" borderId="0" xfId="3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7" fillId="0" borderId="0" xfId="2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47" fillId="0" borderId="0" xfId="3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3" fontId="47" fillId="0" borderId="0" xfId="4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47" fillId="0" borderId="0" xfId="2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47" fillId="0" borderId="0" xfId="4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7" fillId="0" borderId="0" xfId="3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0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0" fillId="0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60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1" fillId="0" borderId="0" xfId="4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1" fillId="0" borderId="44" xfId="4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60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1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2" fillId="16" borderId="4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6" fontId="62" fillId="16" borderId="4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3" fillId="16" borderId="4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3" fillId="16" borderId="4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63" fillId="16" borderId="4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63" fillId="15" borderId="4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3" fillId="15" borderId="4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63" fillId="15" borderId="4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60" fillId="15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4" fillId="0" borderId="0" xfId="2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4" fillId="0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5" fillId="16" borderId="4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5" fillId="16" borderId="4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65" fillId="16" borderId="4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4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1" fillId="0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6" fillId="0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3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16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0" fillId="0" borderId="0" xfId="36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3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3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7" fillId="0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67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7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5" fillId="0" borderId="0" xfId="3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8" fillId="0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5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0" borderId="1" xfId="2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0" borderId="0" xfId="2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0" fontId="5" fillId="0" borderId="0" xfId="36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1" xfId="4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1" xfId="4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0" fillId="0" borderId="1" xfId="3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0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5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5" fillId="0" borderId="0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0" fillId="18" borderId="1" xfId="3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3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16" borderId="1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3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16" borderId="1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36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9" fillId="0" borderId="0" xfId="3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4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81" fontId="0" fillId="0" borderId="0" xfId="4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4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4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0" fillId="0" borderId="0" xfId="4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0" fillId="0" borderId="0" xfId="3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4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4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81" fontId="0" fillId="2" borderId="0" xfId="4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40" fillId="2" borderId="0" xfId="3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4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40" fillId="18" borderId="0" xfId="3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4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4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11" borderId="4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4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4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4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11" borderId="4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2" fontId="11" fillId="0" borderId="1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36" fillId="0" borderId="1" xfId="3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5" fontId="11" fillId="0" borderId="1" xfId="3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2" xfId="4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6" xfId="4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5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70" fillId="0" borderId="1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2" fontId="71" fillId="0" borderId="23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2" fillId="2" borderId="23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5" fontId="72" fillId="0" borderId="2" xfId="3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72" fillId="0" borderId="16" xfId="3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72" fillId="0" borderId="1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2" fillId="0" borderId="23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2" fontId="71" fillId="0" borderId="33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2" fillId="2" borderId="33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5" fontId="72" fillId="0" borderId="1" xfId="3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2" fillId="0" borderId="33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5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5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2" fontId="0" fillId="0" borderId="1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32" fillId="0" borderId="1" xfId="3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5" fontId="11" fillId="0" borderId="1" xfId="3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4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16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4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5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5" fillId="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5" borderId="5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0" fillId="0" borderId="5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3" fontId="15" fillId="19" borderId="57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9" borderId="33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9" borderId="33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5" fillId="19" borderId="33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3" fillId="19" borderId="58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4" fontId="32" fillId="0" borderId="52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4" fontId="32" fillId="0" borderId="1" xfId="3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2" fillId="0" borderId="1" xfId="3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2" fillId="0" borderId="1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74" fillId="0" borderId="1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9" fillId="0" borderId="53" xfId="3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4" fontId="32" fillId="0" borderId="59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4" fontId="32" fillId="0" borderId="60" xfId="3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2" fillId="0" borderId="60" xfId="3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2" fillId="0" borderId="60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74" fillId="0" borderId="60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3" fillId="0" borderId="61" xfId="3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36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9" fontId="0" fillId="0" borderId="0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3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36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0" borderId="0" xfId="36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3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7" borderId="20" xfId="2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31" fillId="7" borderId="20" xfId="2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31" fillId="7" borderId="62" xfId="2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31" fillId="7" borderId="20" xfId="2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31" fillId="7" borderId="63" xfId="2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31" fillId="7" borderId="64" xfId="2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6" fillId="7" borderId="64" xfId="2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5" fontId="33" fillId="7" borderId="65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31" fillId="7" borderId="22" xfId="2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33" fillId="7" borderId="22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34" fillId="7" borderId="22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36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3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9" fontId="0" fillId="11" borderId="0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1" borderId="0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1" borderId="0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1" borderId="0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15" borderId="0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8" fillId="0" borderId="0" xfId="36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5" borderId="0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3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36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36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0" xfId="36" applyFont="true" applyBorder="true" applyAlignment="true" applyProtection="true">
      <alignment horizontal="general" vertical="top" textRotation="0" wrapText="true" indent="0" shrinkToFit="false" readingOrder="1"/>
      <protection locked="false" hidden="false"/>
    </xf>
    <xf numFmtId="164" fontId="77" fillId="0" borderId="20" xfId="36" applyFont="true" applyBorder="true" applyAlignment="true" applyProtection="true">
      <alignment horizontal="general" vertical="top" textRotation="0" wrapText="true" indent="0" shrinkToFit="false" readingOrder="1"/>
      <protection locked="false" hidden="false"/>
    </xf>
    <xf numFmtId="164" fontId="77" fillId="0" borderId="20" xfId="36" applyFont="true" applyBorder="true" applyAlignment="true" applyProtection="true">
      <alignment horizontal="left" vertical="top" textRotation="0" wrapText="true" indent="0" shrinkToFit="false" readingOrder="1"/>
      <protection locked="false" hidden="false"/>
    </xf>
    <xf numFmtId="164" fontId="77" fillId="0" borderId="20" xfId="36" applyFont="true" applyBorder="true" applyAlignment="true" applyProtection="true">
      <alignment horizontal="right" vertical="top" textRotation="0" wrapText="true" indent="0" shrinkToFit="false" readingOrder="1"/>
      <protection locked="false" hidden="false"/>
    </xf>
    <xf numFmtId="164" fontId="78" fillId="16" borderId="20" xfId="36" applyFont="true" applyBorder="true" applyAlignment="true" applyProtection="true">
      <alignment horizontal="general" vertical="top" textRotation="0" wrapText="true" indent="0" shrinkToFit="false" readingOrder="1"/>
      <protection locked="false" hidden="false"/>
    </xf>
    <xf numFmtId="164" fontId="78" fillId="16" borderId="20" xfId="36" applyFont="true" applyBorder="true" applyAlignment="true" applyProtection="true">
      <alignment horizontal="right" vertical="top" textRotation="0" wrapText="true" indent="0" shrinkToFit="false" readingOrder="1"/>
      <protection locked="false" hidden="false"/>
    </xf>
    <xf numFmtId="186" fontId="78" fillId="16" borderId="20" xfId="36" applyFont="true" applyBorder="true" applyAlignment="true" applyProtection="true">
      <alignment horizontal="right" vertical="top" textRotation="0" wrapText="true" indent="0" shrinkToFit="false" readingOrder="1"/>
      <protection locked="false" hidden="false"/>
    </xf>
    <xf numFmtId="164" fontId="78" fillId="16" borderId="20" xfId="36" applyFont="true" applyBorder="true" applyAlignment="true" applyProtection="true">
      <alignment horizontal="left" vertical="top" textRotation="0" wrapText="true" indent="0" shrinkToFit="false" readingOrder="1"/>
      <protection locked="false" hidden="false"/>
    </xf>
    <xf numFmtId="164" fontId="79" fillId="0" borderId="20" xfId="36" applyFont="true" applyBorder="true" applyAlignment="true" applyProtection="true">
      <alignment horizontal="general" vertical="top" textRotation="0" wrapText="true" indent="0" shrinkToFit="false" readingOrder="1"/>
      <protection locked="false" hidden="false"/>
    </xf>
    <xf numFmtId="187" fontId="79" fillId="0" borderId="20" xfId="36" applyFont="true" applyBorder="true" applyAlignment="true" applyProtection="true">
      <alignment horizontal="left" vertical="top" textRotation="0" wrapText="true" indent="0" shrinkToFit="false" readingOrder="1"/>
      <protection locked="false" hidden="false"/>
    </xf>
    <xf numFmtId="186" fontId="79" fillId="0" borderId="20" xfId="36" applyFont="true" applyBorder="true" applyAlignment="true" applyProtection="true">
      <alignment horizontal="right" vertical="top" textRotation="0" wrapText="true" indent="0" shrinkToFit="false" readingOrder="1"/>
      <protection locked="false" hidden="false"/>
    </xf>
    <xf numFmtId="164" fontId="79" fillId="0" borderId="20" xfId="36" applyFont="true" applyBorder="true" applyAlignment="true" applyProtection="true">
      <alignment horizontal="left" vertical="top" textRotation="0" wrapText="true" indent="0" shrinkToFit="false" readingOrder="1"/>
      <protection locked="false" hidden="false"/>
    </xf>
    <xf numFmtId="181" fontId="0" fillId="0" borderId="0" xfId="36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6" borderId="20" xfId="36" applyFont="true" applyBorder="true" applyAlignment="true" applyProtection="true">
      <alignment horizontal="general" vertical="top" textRotation="0" wrapText="true" indent="0" shrinkToFit="false" readingOrder="1"/>
      <protection locked="false" hidden="false"/>
    </xf>
    <xf numFmtId="164" fontId="7" fillId="16" borderId="20" xfId="36" applyFont="true" applyBorder="true" applyAlignment="true" applyProtection="true">
      <alignment horizontal="left" vertical="top" textRotation="0" wrapText="true" indent="0" shrinkToFit="false" readingOrder="1"/>
      <protection locked="false" hidden="false"/>
    </xf>
    <xf numFmtId="186" fontId="7" fillId="16" borderId="20" xfId="36" applyFont="true" applyBorder="true" applyAlignment="true" applyProtection="true">
      <alignment horizontal="right" vertical="top" textRotation="0" wrapText="true" indent="0" shrinkToFit="false" readingOrder="1"/>
      <protection locked="false" hidden="false"/>
    </xf>
    <xf numFmtId="186" fontId="77" fillId="16" borderId="20" xfId="36" applyFont="true" applyBorder="true" applyAlignment="true" applyProtection="true">
      <alignment horizontal="right" vertical="top" textRotation="0" wrapText="true" indent="0" shrinkToFit="false" readingOrder="1"/>
      <protection locked="false" hidden="false"/>
    </xf>
    <xf numFmtId="181" fontId="7" fillId="16" borderId="20" xfId="36" applyFont="true" applyBorder="true" applyAlignment="true" applyProtection="true">
      <alignment horizontal="left" vertical="top" textRotation="0" wrapText="true" indent="0" shrinkToFit="false" readingOrder="1"/>
      <protection locked="false" hidden="false"/>
    </xf>
    <xf numFmtId="164" fontId="12" fillId="0" borderId="20" xfId="36" applyFont="true" applyBorder="true" applyAlignment="true" applyProtection="true">
      <alignment horizontal="general" vertical="top" textRotation="0" wrapText="true" indent="0" shrinkToFit="false" readingOrder="1"/>
      <protection locked="false" hidden="false"/>
    </xf>
    <xf numFmtId="164" fontId="12" fillId="0" borderId="20" xfId="36" applyFont="true" applyBorder="true" applyAlignment="true" applyProtection="true">
      <alignment horizontal="left" vertical="top" textRotation="0" wrapText="true" indent="0" shrinkToFit="false" readingOrder="1"/>
      <protection locked="false" hidden="false"/>
    </xf>
    <xf numFmtId="164" fontId="12" fillId="0" borderId="20" xfId="36" applyFont="true" applyBorder="true" applyAlignment="true" applyProtection="true">
      <alignment horizontal="right" vertical="top" textRotation="0" wrapText="true" indent="0" shrinkToFit="false" readingOrder="1"/>
      <protection locked="false" hidden="false"/>
    </xf>
    <xf numFmtId="164" fontId="7" fillId="16" borderId="20" xfId="36" applyFont="true" applyBorder="true" applyAlignment="true" applyProtection="true">
      <alignment horizontal="right" vertical="top" textRotation="0" wrapText="true" indent="0" shrinkToFit="false" readingOrder="1"/>
      <protection locked="false" hidden="false"/>
    </xf>
    <xf numFmtId="164" fontId="77" fillId="16" borderId="20" xfId="36" applyFont="true" applyBorder="true" applyAlignment="true" applyProtection="true">
      <alignment horizontal="left" vertical="top" textRotation="0" wrapText="true" indent="0" shrinkToFit="false" readingOrder="1"/>
      <protection locked="false" hidden="false"/>
    </xf>
  </cellXfs>
  <cellStyles count="3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10 4" xfId="21"/>
    <cellStyle name="Comma 2" xfId="22"/>
    <cellStyle name="Comma 3" xfId="23"/>
    <cellStyle name="Comma 9" xfId="24"/>
    <cellStyle name="Comma [0] 10" xfId="25"/>
    <cellStyle name="Comma [0] 10 3" xfId="26"/>
    <cellStyle name="Comma [0] 11 2" xfId="27"/>
    <cellStyle name="Comma [0] 11 2 2" xfId="28"/>
    <cellStyle name="Comma [0] 13 5" xfId="29"/>
    <cellStyle name="Comma [0] 2" xfId="30"/>
    <cellStyle name="Comma [0] 2 10 2" xfId="31"/>
    <cellStyle name="Comma [0] 2 2" xfId="32"/>
    <cellStyle name="Comma [0] 2 24" xfId="33"/>
    <cellStyle name="Comma [0] 2 39" xfId="34"/>
    <cellStyle name="Comma [0] 3" xfId="35"/>
    <cellStyle name="Normal 2" xfId="36"/>
    <cellStyle name="Normal 2 10 2" xfId="37"/>
    <cellStyle name="Normal 2 2" xfId="38"/>
    <cellStyle name="Normal 2 2 2" xfId="39"/>
    <cellStyle name="Normal 3" xfId="40"/>
    <cellStyle name="Normal 3 2 3 2" xfId="41"/>
    <cellStyle name="Normal 30" xfId="42"/>
    <cellStyle name="Normal 4" xfId="43"/>
    <cellStyle name="Normal 5" xfId="44"/>
    <cellStyle name="Normal 7" xfId="45"/>
    <cellStyle name="Percent 2" xfId="46"/>
    <cellStyle name="Percent 2 2" xfId="47"/>
    <cellStyle name="*unknown*" xfId="20" builtinId="8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F2F2F2"/>
      <rgbColor rgb="FF9C0006"/>
      <rgbColor rgb="FF008000"/>
      <rgbColor rgb="FF002060"/>
      <rgbColor rgb="FF808000"/>
      <rgbColor rgb="FF800080"/>
      <rgbColor rgb="FF008080"/>
      <rgbColor rgb="FFBFBFBF"/>
      <rgbColor rgb="FFE7E6E6"/>
      <rgbColor rgb="FFA6A6A6"/>
      <rgbColor rgb="FF7030A0"/>
      <rgbColor rgb="FFFFF2CC"/>
      <rgbColor rgb="FFCCFFFF"/>
      <rgbColor rgb="FF660066"/>
      <rgbColor rgb="FFDBDBDB"/>
      <rgbColor rgb="FF0066CC"/>
      <rgbColor rgb="FFD6DCE5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FFFF99"/>
      <rgbColor rgb="FFADB9CA"/>
      <rgbColor rgb="FFD9D9D9"/>
      <rgbColor rgb="FFAFABAB"/>
      <rgbColor rgb="FFFFC7CE"/>
      <rgbColor rgb="FF4472C4"/>
      <rgbColor rgb="FFDAE3F3"/>
      <rgbColor rgb="FFA9D18E"/>
      <rgbColor rgb="FFC5E0B4"/>
      <rgbColor rgb="FFDEE2E6"/>
      <rgbColor rgb="FFFF6600"/>
      <rgbColor rgb="FF2F5597"/>
      <rgbColor rgb="FF969696"/>
      <rgbColor rgb="FF003366"/>
      <rgbColor rgb="FF339966"/>
      <rgbColor rgb="FF003300"/>
      <rgbColor rgb="FF333300"/>
      <rgbColor rgb="FF993300"/>
      <rgbColor rgb="FF993366"/>
      <rgbColor rgb="FF203864"/>
      <rgbColor rgb="FF2125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externalLink" Target="externalLinks/externalLink23.xml"/><Relationship Id="rId18" Type="http://schemas.openxmlformats.org/officeDocument/2006/relationships/externalLink" Target="externalLinks/externalLink25.xml"/><Relationship Id="rId19" Type="http://schemas.openxmlformats.org/officeDocument/2006/relationships/externalLink" Target="externalLinks/externalLink26.xml"/><Relationship Id="rId20" Type="http://schemas.openxmlformats.org/officeDocument/2006/relationships/externalLink" Target="externalLinks/externalLink27.xml"/><Relationship Id="rId21" Type="http://schemas.openxmlformats.org/officeDocument/2006/relationships/externalLink" Target="externalLinks/externalLink28.xml"/><Relationship Id="rId22" Type="http://schemas.openxmlformats.org/officeDocument/2006/relationships/externalLink" Target="externalLinks/externalLink29.xml"/><Relationship Id="rId23" Type="http://schemas.openxmlformats.org/officeDocument/2006/relationships/externalLink" Target="externalLinks/externalLink30.xml"/><Relationship Id="rId24" Type="http://schemas.openxmlformats.org/officeDocument/2006/relationships/externalLink" Target="externalLinks/externalLink31.xml"/><Relationship Id="rId25" Type="http://schemas.openxmlformats.org/officeDocument/2006/relationships/externalLink" Target="externalLinks/externalLink32.xml"/><Relationship Id="rId26" Type="http://schemas.openxmlformats.org/officeDocument/2006/relationships/externalLink" Target="externalLinks/externalLink33.xml"/><Relationship Id="rId27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37.xml"/><Relationship Id="rId29" Type="http://schemas.openxmlformats.org/officeDocument/2006/relationships/externalLink" Target="externalLinks/externalLink38.xml"/><Relationship Id="rId30" Type="http://schemas.openxmlformats.org/officeDocument/2006/relationships/externalLink" Target="externalLinks/externalLink39.xml"/><Relationship Id="rId31" Type="http://schemas.openxmlformats.org/officeDocument/2006/relationships/externalLink" Target="externalLinks/externalLink14.xml"/><Relationship Id="rId32" Type="http://schemas.openxmlformats.org/officeDocument/2006/relationships/externalLink" Target="externalLinks/externalLink40.xml"/><Relationship Id="rId33" Type="http://schemas.openxmlformats.org/officeDocument/2006/relationships/externalLink" Target="externalLinks/externalLink44.xml"/><Relationship Id="rId34" Type="http://schemas.openxmlformats.org/officeDocument/2006/relationships/externalLink" Target="externalLinks/externalLink47.xml"/><Relationship Id="rId35" Type="http://schemas.openxmlformats.org/officeDocument/2006/relationships/externalLink" Target="externalLinks/externalLink48.xml"/><Relationship Id="rId36" Type="http://schemas.openxmlformats.org/officeDocument/2006/relationships/externalLink" Target="externalLinks/externalLink49.xml"/><Relationship Id="rId37" Type="http://schemas.openxmlformats.org/officeDocument/2006/relationships/externalLink" Target="externalLinks/externalLink50.xml"/><Relationship Id="rId38" Type="http://schemas.openxmlformats.org/officeDocument/2006/relationships/externalLink" Target="externalLinks/externalLink53.xml"/><Relationship Id="rId39" Type="http://schemas.openxmlformats.org/officeDocument/2006/relationships/externalLink" Target="externalLinks/externalLink54.xml"/><Relationship Id="rId40" Type="http://schemas.openxmlformats.org/officeDocument/2006/relationships/externalLink" Target="externalLinks/externalLink55.xml"/><Relationship Id="rId41" Type="http://schemas.openxmlformats.org/officeDocument/2006/relationships/externalLink" Target="externalLinks/externalLink56.xml"/><Relationship Id="rId42" Type="http://schemas.openxmlformats.org/officeDocument/2006/relationships/externalLink" Target="externalLinks/externalLink57.xml"/><Relationship Id="rId43" Type="http://schemas.openxmlformats.org/officeDocument/2006/relationships/externalLink" Target="externalLinks/externalLink59.xml"/><Relationship Id="rId44" Type="http://schemas.openxmlformats.org/officeDocument/2006/relationships/externalLink" Target="externalLinks/externalLink61.xml"/><Relationship Id="rId45" Type="http://schemas.openxmlformats.org/officeDocument/2006/relationships/externalLink" Target="externalLinks/externalLink62.xml"/><Relationship Id="rId46" Type="http://schemas.openxmlformats.org/officeDocument/2006/relationships/externalLink" Target="externalLinks/externalLink64.xml"/><Relationship Id="rId47" Type="http://schemas.openxmlformats.org/officeDocument/2006/relationships/externalLink" Target="externalLinks/externalLink65.xml"/><Relationship Id="rId48" Type="http://schemas.openxmlformats.org/officeDocument/2006/relationships/externalLink" Target="externalLinks/externalLink66.xml"/><Relationship Id="rId49" Type="http://schemas.openxmlformats.org/officeDocument/2006/relationships/externalLink" Target="externalLinks/externalLink67.xml"/><Relationship Id="rId50" Type="http://schemas.openxmlformats.org/officeDocument/2006/relationships/externalLink" Target="externalLinks/externalLink68.xml"/><Relationship Id="rId51" Type="http://schemas.openxmlformats.org/officeDocument/2006/relationships/externalLink" Target="externalLinks/externalLink70.xml"/><Relationship Id="rId52" Type="http://schemas.openxmlformats.org/officeDocument/2006/relationships/externalLink" Target="externalLinks/externalLink72.xml"/><Relationship Id="rId53" Type="http://schemas.openxmlformats.org/officeDocument/2006/relationships/externalLink" Target="externalLinks/externalLink60.xml"/><Relationship Id="rId54" Type="http://schemas.openxmlformats.org/officeDocument/2006/relationships/externalLink" Target="externalLinks/externalLink73.xml"/><Relationship Id="rId55" Type="http://schemas.openxmlformats.org/officeDocument/2006/relationships/externalLink" Target="externalLinks/externalLink74.xml"/><Relationship Id="rId56" Type="http://schemas.openxmlformats.org/officeDocument/2006/relationships/externalLink" Target="externalLinks/externalLink76.xml"/><Relationship Id="rId57" Type="http://schemas.openxmlformats.org/officeDocument/2006/relationships/externalLink" Target="externalLinks/externalLink77.xml"/><Relationship Id="rId58" Type="http://schemas.openxmlformats.org/officeDocument/2006/relationships/externalLink" Target="externalLinks/externalLink78.xml"/><Relationship Id="rId59" Type="http://schemas.openxmlformats.org/officeDocument/2006/relationships/externalLink" Target="externalLinks/externalLink79.xml"/><Relationship Id="rId60" Type="http://schemas.openxmlformats.org/officeDocument/2006/relationships/externalLink" Target="externalLinks/externalLink80.xml"/><Relationship Id="rId61" Type="http://schemas.openxmlformats.org/officeDocument/2006/relationships/externalLink" Target="externalLinks/externalLink81.xml"/><Relationship Id="rId62" Type="http://schemas.openxmlformats.org/officeDocument/2006/relationships/externalLink" Target="externalLinks/externalLink82.xml"/><Relationship Id="rId63" Type="http://schemas.openxmlformats.org/officeDocument/2006/relationships/externalLink" Target="externalLinks/externalLink83.xml"/><Relationship Id="rId64" Type="http://schemas.openxmlformats.org/officeDocument/2006/relationships/externalLink" Target="externalLinks/externalLink84.xml"/><Relationship Id="rId65" Type="http://schemas.openxmlformats.org/officeDocument/2006/relationships/externalLink" Target="externalLinks/externalLink85.xml"/><Relationship Id="rId66" Type="http://schemas.openxmlformats.org/officeDocument/2006/relationships/externalLink" Target="externalLinks/externalLink86.xml"/><Relationship Id="rId67" Type="http://schemas.openxmlformats.org/officeDocument/2006/relationships/externalLink" Target="externalLinks/externalLink88.xml"/><Relationship Id="rId68" Type="http://schemas.openxmlformats.org/officeDocument/2006/relationships/externalLink" Target="externalLinks/externalLink90.xml"/><Relationship Id="rId69" Type="http://schemas.openxmlformats.org/officeDocument/2006/relationships/externalLink" Target="externalLinks/externalLink92.xml"/><Relationship Id="rId70" Type="http://schemas.openxmlformats.org/officeDocument/2006/relationships/externalLink" Target="externalLinks/externalLink94.xml"/><Relationship Id="rId71" Type="http://schemas.openxmlformats.org/officeDocument/2006/relationships/externalLink" Target="externalLinks/externalLink95.xml"/><Relationship Id="rId72" Type="http://schemas.openxmlformats.org/officeDocument/2006/relationships/externalLink" Target="externalLinks/externalLink96.xml"/><Relationship Id="rId73" Type="http://schemas.openxmlformats.org/officeDocument/2006/relationships/externalLink" Target="externalLinks/externalLink97.xml"/><Relationship Id="rId74" Type="http://schemas.openxmlformats.org/officeDocument/2006/relationships/externalLink" Target="externalLinks/externalLink98.xml"/><Relationship Id="rId75" Type="http://schemas.openxmlformats.org/officeDocument/2006/relationships/externalLink" Target="externalLinks/externalLink99.xml"/><Relationship Id="rId76" Type="http://schemas.openxmlformats.org/officeDocument/2006/relationships/externalLink" Target="externalLinks/externalLink100.xml"/><Relationship Id="rId77" Type="http://schemas.openxmlformats.org/officeDocument/2006/relationships/externalLink" Target="externalLinks/externalLink102.xml"/><Relationship Id="rId78" Type="http://schemas.openxmlformats.org/officeDocument/2006/relationships/externalLink" Target="externalLinks/externalLink103.xml"/><Relationship Id="rId79" Type="http://schemas.openxmlformats.org/officeDocument/2006/relationships/externalLink" Target="externalLinks/externalLink104.xml"/><Relationship Id="rId80" Type="http://schemas.openxmlformats.org/officeDocument/2006/relationships/externalLink" Target="externalLinks/externalLink108.xml"/><Relationship Id="rId81" Type="http://schemas.openxmlformats.org/officeDocument/2006/relationships/externalLink" Target="externalLinks/externalLink109.xml"/><Relationship Id="rId82" Type="http://schemas.openxmlformats.org/officeDocument/2006/relationships/externalLink" Target="externalLinks/externalLink111.xml"/><Relationship Id="rId83" Type="http://schemas.openxmlformats.org/officeDocument/2006/relationships/externalLink" Target="externalLinks/externalLink112.xml"/><Relationship Id="rId84" Type="http://schemas.openxmlformats.org/officeDocument/2006/relationships/externalLink" Target="externalLinks/externalLink113.xml"/><Relationship Id="rId85" Type="http://schemas.openxmlformats.org/officeDocument/2006/relationships/externalLink" Target="externalLinks/externalLink114.xml"/><Relationship Id="rId86" Type="http://schemas.openxmlformats.org/officeDocument/2006/relationships/externalLink" Target="externalLinks/externalLink115.xml"/><Relationship Id="rId87" Type="http://schemas.openxmlformats.org/officeDocument/2006/relationships/externalLink" Target="externalLinks/externalLink36.xml"/><Relationship Id="rId88" Type="http://schemas.openxmlformats.org/officeDocument/2006/relationships/externalLink" Target="externalLinks/externalLink116.xml"/><Relationship Id="rId89" Type="http://schemas.openxmlformats.org/officeDocument/2006/relationships/externalLink" Target="externalLinks/externalLink117.xml"/><Relationship Id="rId90" Type="http://schemas.openxmlformats.org/officeDocument/2006/relationships/externalLink" Target="externalLinks/externalLink118.xml"/><Relationship Id="rId91" Type="http://schemas.openxmlformats.org/officeDocument/2006/relationships/externalLink" Target="externalLinks/externalLink119.xml"/><Relationship Id="rId92" Type="http://schemas.openxmlformats.org/officeDocument/2006/relationships/externalLink" Target="externalLinks/externalLink120.xml"/><Relationship Id="rId93" Type="http://schemas.openxmlformats.org/officeDocument/2006/relationships/externalLink" Target="externalLinks/externalLink122.xml"/><Relationship Id="rId94" Type="http://schemas.openxmlformats.org/officeDocument/2006/relationships/externalLink" Target="externalLinks/externalLink124.xml"/><Relationship Id="rId95" Type="http://schemas.openxmlformats.org/officeDocument/2006/relationships/externalLink" Target="externalLinks/externalLink126.xml"/><Relationship Id="rId96" Type="http://schemas.openxmlformats.org/officeDocument/2006/relationships/externalLink" Target="externalLinks/externalLink127.xml"/><Relationship Id="rId97" Type="http://schemas.openxmlformats.org/officeDocument/2006/relationships/externalLink" Target="externalLinks/externalLink20.xml"/><Relationship Id="rId98" Type="http://schemas.openxmlformats.org/officeDocument/2006/relationships/externalLink" Target="externalLinks/externalLink42.xml"/><Relationship Id="rId99" Type="http://schemas.openxmlformats.org/officeDocument/2006/relationships/externalLink" Target="externalLinks/externalLink41.xml"/><Relationship Id="rId100" Type="http://schemas.openxmlformats.org/officeDocument/2006/relationships/externalLink" Target="externalLinks/externalLink17.xml"/><Relationship Id="rId101" Type="http://schemas.openxmlformats.org/officeDocument/2006/relationships/externalLink" Target="externalLinks/externalLink35.xml"/><Relationship Id="rId102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63.xml"/><Relationship Id="rId104" Type="http://schemas.openxmlformats.org/officeDocument/2006/relationships/externalLink" Target="externalLinks/externalLink89.xml"/><Relationship Id="rId105" Type="http://schemas.openxmlformats.org/officeDocument/2006/relationships/externalLink" Target="externalLinks/externalLink101.xml"/><Relationship Id="rId106" Type="http://schemas.openxmlformats.org/officeDocument/2006/relationships/externalLink" Target="externalLinks/externalLink43.xml"/><Relationship Id="rId10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#MENU.A1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704880</xdr:colOff>
      <xdr:row>0</xdr:row>
      <xdr:rowOff>9360</xdr:rowOff>
    </xdr:from>
    <xdr:to>
      <xdr:col>15</xdr:col>
      <xdr:colOff>352080</xdr:colOff>
      <xdr:row>2</xdr:row>
      <xdr:rowOff>37440</xdr:rowOff>
    </xdr:to>
    <xdr:sp>
      <xdr:nvSpPr>
        <xdr:cNvPr id="0" name="CustomShape 1">
          <a:hlinkClick r:id="rId1"/>
        </xdr:cNvPr>
        <xdr:cNvSpPr/>
      </xdr:nvSpPr>
      <xdr:spPr>
        <a:xfrm>
          <a:off x="18675720" y="9360"/>
          <a:ext cx="1628640" cy="456480"/>
        </a:xfrm>
        <a:prstGeom prst="leftArrow">
          <a:avLst>
            <a:gd name="adj1" fmla="val 50000"/>
            <a:gd name="adj2" fmla="val 65104"/>
          </a:avLst>
        </a:prstGeom>
        <a:solidFill>
          <a:srgbClr val="ffffff"/>
        </a:solidFill>
        <a:ln w="57150">
          <a:solidFill>
            <a:srgbClr val="ff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7360" rIns="27360" tIns="23040" bIns="23040" anchor="ctr">
          <a:noAutofit/>
        </a:bodyPr>
        <a:p>
          <a:pPr algn="ctr" rtl="1">
            <a:lnSpc>
              <a:spcPct val="100000"/>
            </a:lnSpc>
          </a:pPr>
          <a:r>
            <a:rPr b="1" lang="en-US" sz="1000" spc="-1" strike="noStrike">
              <a:solidFill>
                <a:srgbClr val="000000"/>
              </a:solidFill>
              <a:latin typeface="Arial"/>
            </a:rPr>
            <a:t>Menu Utama</a:t>
          </a:r>
          <a:endParaRPr b="0" lang="id-ID" sz="10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1064520</xdr:colOff>
      <xdr:row>3</xdr:row>
      <xdr:rowOff>89640</xdr:rowOff>
    </xdr:from>
    <xdr:to>
      <xdr:col>8</xdr:col>
      <xdr:colOff>1008000</xdr:colOff>
      <xdr:row>6</xdr:row>
      <xdr:rowOff>10800</xdr:rowOff>
    </xdr:to>
    <xdr:sp>
      <xdr:nvSpPr>
        <xdr:cNvPr id="1" name="CustomShape 1"/>
        <xdr:cNvSpPr/>
      </xdr:nvSpPr>
      <xdr:spPr>
        <a:xfrm>
          <a:off x="12051000" y="889560"/>
          <a:ext cx="1455480" cy="4928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ff0000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7</xdr:col>
      <xdr:colOff>1015200</xdr:colOff>
      <xdr:row>7</xdr:row>
      <xdr:rowOff>62640</xdr:rowOff>
    </xdr:from>
    <xdr:to>
      <xdr:col>9</xdr:col>
      <xdr:colOff>33120</xdr:colOff>
      <xdr:row>14</xdr:row>
      <xdr:rowOff>44280</xdr:rowOff>
    </xdr:to>
    <xdr:sp>
      <xdr:nvSpPr>
        <xdr:cNvPr id="2" name="CustomShape 1"/>
        <xdr:cNvSpPr/>
      </xdr:nvSpPr>
      <xdr:spPr>
        <a:xfrm>
          <a:off x="12001680" y="1624680"/>
          <a:ext cx="1888920" cy="13150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ff0000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45000</xdr:colOff>
      <xdr:row>181</xdr:row>
      <xdr:rowOff>89640</xdr:rowOff>
    </xdr:from>
    <xdr:to>
      <xdr:col>21</xdr:col>
      <xdr:colOff>279720</xdr:colOff>
      <xdr:row>190</xdr:row>
      <xdr:rowOff>146520</xdr:rowOff>
    </xdr:to>
    <xdr:pic>
      <xdr:nvPicPr>
        <xdr:cNvPr id="3" name="Picture 1" descr=""/>
        <xdr:cNvPicPr/>
      </xdr:nvPicPr>
      <xdr:blipFill>
        <a:blip r:embed="rId1"/>
        <a:stretch/>
      </xdr:blipFill>
      <xdr:spPr>
        <a:xfrm>
          <a:off x="17977680" y="34570080"/>
          <a:ext cx="4298760" cy="1771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16</xdr:col>
      <xdr:colOff>67320</xdr:colOff>
      <xdr:row>117</xdr:row>
      <xdr:rowOff>123120</xdr:rowOff>
    </xdr:from>
    <xdr:to>
      <xdr:col>19</xdr:col>
      <xdr:colOff>300600</xdr:colOff>
      <xdr:row>121</xdr:row>
      <xdr:rowOff>103680</xdr:rowOff>
    </xdr:to>
    <xdr:pic>
      <xdr:nvPicPr>
        <xdr:cNvPr id="4" name="Picture 2" descr=""/>
        <xdr:cNvPicPr/>
      </xdr:nvPicPr>
      <xdr:blipFill>
        <a:blip r:embed="rId2"/>
        <a:stretch/>
      </xdr:blipFill>
      <xdr:spPr>
        <a:xfrm>
          <a:off x="18000000" y="22411440"/>
          <a:ext cx="2671920" cy="742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00.xml.rels><?xml version="1.0" encoding="UTF-8"?>
<Relationships xmlns="http://schemas.openxmlformats.org/package/2006/relationships"><Relationship Id="rId1" Type="http://schemas.openxmlformats.org/officeDocument/2006/relationships/externalLinkPath" Target="C:/LAPORAN%20KEUANGAN/Laporan%20Keuangan%202018/12.%20Desember%202018/Luar%20Pulau%201218/LK%20Sumbawa%201218.xlsx" TargetMode="External"/>
</Relationships>
</file>

<file path=xl/externalLinks/_rels/externalLink101.xml.rels><?xml version="1.0" encoding="UTF-8"?>
<Relationships xmlns="http://schemas.openxmlformats.org/package/2006/relationships"><Relationship Id="rId1" Type="http://schemas.openxmlformats.org/officeDocument/2006/relationships/externalLinkPath" Target="C:/Users/muhsin/Downloads/Telegram%20Desktop/LAP%20KEU%20DEPO%20GRESIK%20JUNI%202014.xls" TargetMode="External"/>
</Relationships>
</file>

<file path=xl/externalLinks/_rels/externalLink102.xml.rels><?xml version="1.0" encoding="UTF-8"?>
<Relationships xmlns="http://schemas.openxmlformats.org/package/2006/relationships"><Relationship Id="rId1" Type="http://schemas.openxmlformats.org/officeDocument/2006/relationships/externalLinkPath" Target="C:/Documents%20and%20Settings/PC/Application%20Data/Microsoft/Excel/PERSONAL/document/Telegram%20Desktop/REKAP%20TAGIHAN%20TIV.xlsx" TargetMode="External"/>
</Relationships>
</file>

<file path=xl/externalLinks/_rels/externalLink103.xml.rels><?xml version="1.0" encoding="UTF-8"?>
<Relationships xmlns="http://schemas.openxmlformats.org/package/2006/relationships"><Relationship Id="rId1" Type="http://schemas.openxmlformats.org/officeDocument/2006/relationships/externalLinkPath" Target="ACC%202013/LAP%20KEU%20PUTRA%20DEWATA/AGUS%202013/PIDADA%20NEW/pd%2026%20-%2031%20juli%20&apos;13%20(3).xls" TargetMode="External"/>
</Relationships>
</file>

<file path=xl/externalLinks/_rels/externalLink104.xml.rels><?xml version="1.0" encoding="UTF-8"?>
<Relationships xmlns="http://schemas.openxmlformats.org/package/2006/relationships"><Relationship Id="rId1" Type="http://schemas.openxmlformats.org/officeDocument/2006/relationships/externalLinkPath" Target="4.%20TAGIHAN%20TIV/CEK%20TAG%20TIV/TIV%20PDS.xlsx" TargetMode="External"/>
</Relationships>
</file>

<file path=xl/externalLinks/_rels/externalLink108.xml.rels><?xml version="1.0" encoding="UTF-8"?>
<Relationships xmlns="http://schemas.openxmlformats.org/package/2006/relationships"><Relationship Id="rId1" Type="http://schemas.openxmlformats.org/officeDocument/2006/relationships/externalLinkPath" Target="C:/Users/muhsin/Downloads/Telegram%20Desktop/LAP%20KEU%20DEPO%20MARGO%20JULI%20%202014.xls" TargetMode="External"/>
</Relationships>
</file>

<file path=xl/externalLinks/_rels/externalLink109.xml.rels><?xml version="1.0" encoding="UTF-8"?>
<Relationships xmlns="http://schemas.openxmlformats.org/package/2006/relationships"><Relationship Id="rId1" Type="http://schemas.openxmlformats.org/officeDocument/2006/relationships/externalLinkPath" Target="Z:/Lap%20Keuangan%202018/5)%20Mei%202018/Luar%20Pulau%200518/LK%20PS%200518.xlsx" TargetMode="External"/>
</Relationships>
</file>

<file path=xl/externalLinks/_rels/externalLink111.xml.rels><?xml version="1.0" encoding="UTF-8"?>
<Relationships xmlns="http://schemas.openxmlformats.org/package/2006/relationships"><Relationship Id="rId1" Type="http://schemas.openxmlformats.org/officeDocument/2006/relationships/externalLinkPath" Target="file://Ivie/data%20sharing/TE%20LIA/LK/LAP%20KEU%20DEPO%20CITO%20AGT&apos;%20%202013.xls" TargetMode="External"/>
</Relationships>
</file>

<file path=xl/externalLinks/_rels/externalLink112.xml.rels><?xml version="1.0" encoding="UTF-8"?>
<Relationships xmlns="http://schemas.openxmlformats.org/package/2006/relationships"><Relationship Id="rId1" Type="http://schemas.openxmlformats.org/officeDocument/2006/relationships/externalLinkPath" Target="file://Isa-pc/LAPORAN%20KEUANGAN/MARET&apos;14/LAP%20KEU%20DEPO%20PASAR%20MODERN%20MARET&apos;14.xls" TargetMode="External"/>
</Relationships>
</file>

<file path=xl/externalLinks/_rels/externalLink113.xml.rels><?xml version="1.0" encoding="UTF-8"?>
<Relationships xmlns="http://schemas.openxmlformats.org/package/2006/relationships"><Relationship Id="rId1" Type="http://schemas.openxmlformats.org/officeDocument/2006/relationships/externalLinkPath" Target="file://Isa-pc/MUCHSIN/Lap%20Keuangan%202016/Barat/Mar%2016/LAPORAN%20KEUANGAN%20KONSOLIDASI%20JAN&apos;14%20DEPO%20BARAT.xls" TargetMode="External"/>
</Relationships>
</file>

<file path=xl/externalLinks/_rels/externalLink114.xml.rels><?xml version="1.0" encoding="UTF-8"?>
<Relationships xmlns="http://schemas.openxmlformats.org/package/2006/relationships"><Relationship Id="rId1" Type="http://schemas.openxmlformats.org/officeDocument/2006/relationships/externalLinkPath" Target="C:/Users/ACER/Downloads/01.%20Tagihan%20Tiv%20Januari%202019.xlsx" TargetMode="External"/>
</Relationships>
</file>

<file path=xl/externalLinks/_rels/externalLink115.xml.rels><?xml version="1.0" encoding="UTF-8"?>
<Relationships xmlns="http://schemas.openxmlformats.org/package/2006/relationships"><Relationship Id="rId1" Type="http://schemas.openxmlformats.org/officeDocument/2006/relationships/externalLinkPath" Target="file://Isa-pc/MUCHSIN/Lap%20Keuangan%202016/Barat/Mar%2016/LAP%20KEU%20DEPO%20GRESIK%20GALON%20OKT%202012.xls" TargetMode="External"/>
</Relationships>
</file>

<file path=xl/externalLinks/_rels/externalLink116.xml.rels><?xml version="1.0" encoding="UTF-8"?>
<Relationships xmlns="http://schemas.openxmlformats.org/package/2006/relationships"><Relationship Id="rId1" Type="http://schemas.openxmlformats.org/officeDocument/2006/relationships/externalLinkPath" Target="Z:/NELLY/LAP%20KEU/06%20LAP%20MARGO%20DAN%20STAND/LK%20Royal%20Plaza%200618.xlsx" TargetMode="External"/>
</Relationships>
</file>

<file path=xl/externalLinks/_rels/externalLink117.xml.rels><?xml version="1.0" encoding="UTF-8"?>
<Relationships xmlns="http://schemas.openxmlformats.org/package/2006/relationships"><Relationship Id="rId1" Type="http://schemas.openxmlformats.org/officeDocument/2006/relationships/externalLinkPath" Target="file://Isa-pc/sharingisa/LAPORAN/BARAT/CITO/APR/LAP%20KEU%20DEPO%20CITO%20APR&apos;15.xls" TargetMode="External"/>
</Relationships>
</file>

<file path=xl/externalLinks/_rels/externalLink118.xml.rels><?xml version="1.0" encoding="UTF-8"?>
<Relationships xmlns="http://schemas.openxmlformats.org/package/2006/relationships"><Relationship Id="rId1" Type="http://schemas.openxmlformats.org/officeDocument/2006/relationships/externalLinkPath" Target="C:/Users/HRD/AppData/Local/Temp/Rar$DI00.468/LAP%20KEU%20DEPO%20MARGO%20NOV%202012.xls" TargetMode="External"/>
</Relationships>
</file>

<file path=xl/externalLinks/_rels/externalLink119.xml.rels><?xml version="1.0" encoding="UTF-8"?>
<Relationships xmlns="http://schemas.openxmlformats.org/package/2006/relationships"><Relationship Id="rId1" Type="http://schemas.openxmlformats.org/officeDocument/2006/relationships/externalLinkPath" Target="C:/LAPORAN/BARAT/PASAR%20MODERN/JUL/LK%20DEPO%20PASMO%20JULI&apos;15.xls" TargetMode="External"/>
</Relationships>
</file>

<file path=xl/externalLinks/_rels/externalLink120.xml.rels><?xml version="1.0" encoding="UTF-8"?>
<Relationships xmlns="http://schemas.openxmlformats.org/package/2006/relationships"><Relationship Id="rId1" Type="http://schemas.openxmlformats.org/officeDocument/2006/relationships/externalLinkPath" Target="LAPORAN/HPP/HPPku/HARGA%20DEPO.xlsx" TargetMode="External"/>
</Relationships>
</file>

<file path=xl/externalLinks/_rels/externalLink122.xml.rels><?xml version="1.0" encoding="UTF-8"?>
<Relationships xmlns="http://schemas.openxmlformats.org/package/2006/relationships"><Relationship Id="rId1" Type="http://schemas.openxmlformats.org/officeDocument/2006/relationships/externalLinkPath" Target="EMAIL/Register%20CO%20Week%2051%20DESEMBER%202015%20terbaru.xls" TargetMode="External"/>
</Relationships>
</file>

<file path=xl/externalLinks/_rels/externalLink124.xml.rels><?xml version="1.0" encoding="UTF-8"?>
<Relationships xmlns="http://schemas.openxmlformats.org/package/2006/relationships"><Relationship Id="rId1" Type="http://schemas.openxmlformats.org/officeDocument/2006/relationships/externalLinkPath" Target="C:/Users/admin/AppData/Local/Microsoft/Windows/Temporary%20Internet%20Files/Content.Outlook/RDV7FBZY/acc%2010%2002%202016%20KBC.xls" TargetMode="External"/>
</Relationships>
</file>

<file path=xl/externalLinks/_rels/externalLink126.xml.rels><?xml version="1.0" encoding="UTF-8"?>
<Relationships xmlns="http://schemas.openxmlformats.org/package/2006/relationships"><Relationship Id="rId1" Type="http://schemas.openxmlformats.org/officeDocument/2006/relationships/externalLinkPath" Target="C:/Users/muhsin/Downloads/Telegram%20Desktop/LAP%20KEU%20DEPO%20PASAR%20MODERN%20MARET&apos;14.xls" TargetMode="External"/>
</Relationships>
</file>

<file path=xl/externalLinks/_rels/externalLink127.xml.rels><?xml version="1.0" encoding="UTF-8"?>
<Relationships xmlns="http://schemas.openxmlformats.org/package/2006/relationships"><Relationship Id="rId1" Type="http://schemas.openxmlformats.org/officeDocument/2006/relationships/externalLinkPath" Target="file://AUDIT-RIZAL02/AAJ%20SBY/Cli3nT%20&apos;09/SianTaR-ToP/Bagian-Q/2100%20-%20Stock%20-%20Medan.xls" TargetMode="External"/>
</Relationships>
</file>

<file path=xl/externalLinks/_rels/externalLink14.xml.rels><?xml version="1.0" encoding="UTF-8"?>
<Relationships xmlns="http://schemas.openxmlformats.org/package/2006/relationships"><Relationship Id="rId1" Type="http://schemas.openxmlformats.org/officeDocument/2006/relationships/externalLinkPath" Target="file://Hery/shareddocs/2009/mulcindo/PT%20MULCINDO/DATA%20HERY%20JANGAN%20DIHAPUS/REOG%20PONOROGO/MISC/Congviec/Tam.xls" TargetMode="External"/>
</Relationships>
</file>

<file path=xl/externalLinks/_rels/externalLink17.xml.rels><?xml version="1.0" encoding="UTF-8"?>
<Relationships xmlns="http://schemas.openxmlformats.org/package/2006/relationships"><Relationship Id="rId1" Type="http://schemas.openxmlformats.org/officeDocument/2006/relationships/externalLinkPath" Target="C:/DATA%20LAPORAN%20KEUANGAN/2010/DES/LAP%20KEU/SWS/LK%20DEPO%2012%20%202010%20%20NGINDEN.xls" TargetMode="External"/>
</Relationships>
</file>

<file path=xl/externalLinks/_rels/externalLink18.xml.rels><?xml version="1.0" encoding="UTF-8"?>
<Relationships xmlns="http://schemas.openxmlformats.org/package/2006/relationships"><Relationship Id="rId1" Type="http://schemas.openxmlformats.org/officeDocument/2006/relationships/externalLinkPath" Target="file://Ivie/data%20sharing/DATA%20LAPORAN%20KEUANGAN/2010/DES/LAP%20KEU/SWS/LK%20DEPO%2012%20%202010%20%20NGINDEN.xls" TargetMode="External"/>
</Relationships>
</file>

<file path=xl/externalLinks/_rels/externalLink20.xml.rels><?xml version="1.0" encoding="UTF-8"?>
<Relationships xmlns="http://schemas.openxmlformats.org/package/2006/relationships"><Relationship Id="rId1" Type="http://schemas.openxmlformats.org/officeDocument/2006/relationships/externalLinkPath" Target="file://Ivie/data%20sharing/TE%20LIA/LK/LAP%20KEU%20DEPO%20GRESIK%20AGT&apos;%202013.xls" TargetMode="External"/>
</Relationships>
</file>

<file path=xl/externalLinks/_rels/externalLink23.xml.rels><?xml version="1.0" encoding="UTF-8"?>
<Relationships xmlns="http://schemas.openxmlformats.org/package/2006/relationships"><Relationship Id="rId1" Type="http://schemas.openxmlformats.org/officeDocument/2006/relationships/externalLinkPath" Target="C:/DOCUME~1/ACCOUN~1/LOCALS~1/Temp/Rar$DI00.328/LAP%20KEU%20DEPO%20SPS%20JUNI%202011.xls" TargetMode="External"/>
</Relationships>
</file>

<file path=xl/externalLinks/_rels/externalLink25.xml.rels><?xml version="1.0" encoding="UTF-8"?>
<Relationships xmlns="http://schemas.openxmlformats.org/package/2006/relationships"><Relationship Id="rId1" Type="http://schemas.openxmlformats.org/officeDocument/2006/relationships/externalLinkPath" Target="file://Ivie/data%20sharing/TE%20LIA/LK%20AGUSTUS/LAP%20KEU%20DEPO%20GRESIK%20SPS%20agustus%202012.xls" TargetMode="External"/>
</Relationships>
</file>

<file path=xl/externalLinks/_rels/externalLink26.xml.rels><?xml version="1.0" encoding="UTF-8"?>
<Relationships xmlns="http://schemas.openxmlformats.org/package/2006/relationships"><Relationship Id="rId1" Type="http://schemas.openxmlformats.org/officeDocument/2006/relationships/externalLinkPath" Target="file://Isa-pc/LAPORAN%20KEUANGAN/APRIL&apos;14/LAP%20KEU%20DEPO%20PASAR%20MODERN%20APRIL&apos;14.xls" TargetMode="External"/>
</Relationships>
</file>

<file path=xl/externalLinks/_rels/externalLink27.xml.rels><?xml version="1.0" encoding="UTF-8"?>
<Relationships xmlns="http://schemas.openxmlformats.org/package/2006/relationships"><Relationship Id="rId1" Type="http://schemas.openxmlformats.org/officeDocument/2006/relationships/externalLinkPath" Target="file://Ivie/data%20sharing/TE%20LIA/LK%20OKT/LAP%20KEU%20DEPO%20NGINDEN%20OKT&apos;%202012.xls" TargetMode="External"/>
</Relationships>
</file>

<file path=xl/externalLinks/_rels/externalLink28.xml.rels><?xml version="1.0" encoding="UTF-8"?>
<Relationships xmlns="http://schemas.openxmlformats.org/package/2006/relationships"><Relationship Id="rId1" Type="http://schemas.openxmlformats.org/officeDocument/2006/relationships/externalLinkPath" Target="file://Ivie/data%20sharing/TE%20LIA/LK/LAP%20KEU%20DEPO%20MARGO%20AGT%20%202013%201.xls" TargetMode="External"/>
</Relationships>
</file>

<file path=xl/externalLinks/_rels/externalLink29.xml.rels><?xml version="1.0" encoding="UTF-8"?>
<Relationships xmlns="http://schemas.openxmlformats.org/package/2006/relationships"><Relationship Id="rId1" Type="http://schemas.openxmlformats.org/officeDocument/2006/relationships/externalLinkPath" Target="file://Ivie/data%20sharing/TE%20LIA/LK/LAP%20KEU%20DEPO%20PASAR%20MODERN%20AGT&apos;%202013.xls" TargetMode="External"/>
</Relationships>
</file>

<file path=xl/externalLinks/_rels/externalLink30.xml.rels><?xml version="1.0" encoding="UTF-8"?>
<Relationships xmlns="http://schemas.openxmlformats.org/package/2006/relationships"><Relationship Id="rId1" Type="http://schemas.openxmlformats.org/officeDocument/2006/relationships/externalLinkPath" Target="file://Ivie/data%20sharing/TE%20LIA/LK%20MEI%202013/LAP%20KEU%20DEPO%20CITO%20&apos;2013.xls" TargetMode="External"/>
</Relationships>
</file>

<file path=xl/externalLinks/_rels/externalLink31.xml.rels><?xml version="1.0" encoding="UTF-8"?>
<Relationships xmlns="http://schemas.openxmlformats.org/package/2006/relationships"><Relationship Id="rId1" Type="http://schemas.openxmlformats.org/officeDocument/2006/relationships/externalLinkPath" Target="C:/Users/HRD/AppData/Local/Temp/Rar$DI00.468/LAP%20KEU%20DEPO%20MARGO%20DES%202012.xls" TargetMode="External"/>
</Relationships>
</file>

<file path=xl/externalLinks/_rels/externalLink32.xml.rels><?xml version="1.0" encoding="UTF-8"?>
<Relationships xmlns="http://schemas.openxmlformats.org/package/2006/relationships"><Relationship Id="rId1" Type="http://schemas.openxmlformats.org/officeDocument/2006/relationships/externalLinkPath" Target="file://Ivie/data%20sharing/TE%20LIA/LK%20SEPT/LAP%20KEU%20DEPO%20KENJERAN%20SEPT&apos;%202012.xls" TargetMode="External"/>
</Relationships>
</file>

<file path=xl/externalLinks/_rels/externalLink33.xml.rels><?xml version="1.0" encoding="UTF-8"?>
<Relationships xmlns="http://schemas.openxmlformats.org/package/2006/relationships"><Relationship Id="rId1" Type="http://schemas.openxmlformats.org/officeDocument/2006/relationships/externalLinkPath" Target="C:/Users/muhsin/Downloads/Telegram%20Desktop/LAP%20KEU%20DEPO%20MARGO%20FEB%20%202014.xls" TargetMode="External"/>
</Relationships>
</file>

<file path=xl/externalLinks/_rels/externalLink35.xml.rels><?xml version="1.0" encoding="UTF-8"?>
<Relationships xmlns="http://schemas.openxmlformats.org/package/2006/relationships"><Relationship Id="rId1" Type="http://schemas.openxmlformats.org/officeDocument/2006/relationships/externalLinkPath" Target="C:/DATAKU/LAP%20KEUANGAN%20WILAYAH%20BARAT/2009/JUNI/LK%20DEPO%2006%202009%20GALON.xls" TargetMode="External"/>
</Relationships>
</file>

<file path=xl/externalLinks/_rels/externalLink36.xml.rels><?xml version="1.0" encoding="UTF-8"?>
<Relationships xmlns="http://schemas.openxmlformats.org/package/2006/relationships"><Relationship Id="rId1" Type="http://schemas.openxmlformats.org/officeDocument/2006/relationships/externalLinkPath" Target="C:/DATA%20LAPORAN%20KEUANGAN/2011/jan/LAP%20KEU/SWS/DEPO%20GALON.xlsx" TargetMode="External"/>
</Relationships>
</file>

<file path=xl/externalLinks/_rels/externalLink37.xml.rels><?xml version="1.0" encoding="UTF-8"?>
<Relationships xmlns="http://schemas.openxmlformats.org/package/2006/relationships"><Relationship Id="rId1" Type="http://schemas.openxmlformats.org/officeDocument/2006/relationships/externalLinkPath" Target="file://Ivie/data%20sharing/LAPORAN%20KEUANGAN/Mei/LAP%20KEU%20DEPO%20SPS%20MEI%202011.xls" TargetMode="External"/>
</Relationships>
</file>

<file path=xl/externalLinks/_rels/externalLink38.xml.rels><?xml version="1.0" encoding="UTF-8"?>
<Relationships xmlns="http://schemas.openxmlformats.org/package/2006/relationships"><Relationship Id="rId1" Type="http://schemas.openxmlformats.org/officeDocument/2006/relationships/externalLinkPath" Target="C:/Documents%20and%20Settings/komp/Application%20Data/Microsoft/Excel/LK%20Situbondo%200916%20revv.xlsx" TargetMode="External"/>
</Relationships>
</file>

<file path=xl/externalLinks/_rels/externalLink39.xml.rels><?xml version="1.0" encoding="UTF-8"?>
<Relationships xmlns="http://schemas.openxmlformats.org/package/2006/relationships"><Relationship Id="rId1" Type="http://schemas.openxmlformats.org/officeDocument/2006/relationships/externalLinkPath" Target="file://Serverpleret/tranfers/Mbak%20Isa/2016/INVOICE%20KLAIM%20DRIVER%20YPS.xlsx" TargetMode="External"/>
</Relationships>
</file>

<file path=xl/externalLinks/_rels/externalLink40.xml.rels><?xml version="1.0" encoding="UTF-8"?>
<Relationships xmlns="http://schemas.openxmlformats.org/package/2006/relationships"><Relationship Id="rId1" Type="http://schemas.openxmlformats.org/officeDocument/2006/relationships/externalLinkPath" Target="C:/WINDOWS/TEMP/Piutang.xls" TargetMode="External"/>
</Relationships>
</file>

<file path=xl/externalLinks/_rels/externalLink41.xml.rels><?xml version="1.0" encoding="UTF-8"?>
<Relationships xmlns="http://schemas.openxmlformats.org/package/2006/relationships"><Relationship Id="rId1" Type="http://schemas.openxmlformats.org/officeDocument/2006/relationships/externalLinkPath" Target="home/ahmad/projects/dmsOffice/catatan/Analisa%20Nov%2021/LK%20Pasuruan%201121.xlsb" TargetMode="External"/>
</Relationships>
</file>

<file path=xl/externalLinks/_rels/externalLink42.xml.rels><?xml version="1.0" encoding="UTF-8"?>
<Relationships xmlns="http://schemas.openxmlformats.org/package/2006/relationships"><Relationship Id="rId1" Type="http://schemas.openxmlformats.org/officeDocument/2006/relationships/externalLinkPath" Target="home/ahmad/projects/dmsOffice/catatan/Development/03%20Source%20Sejati/Nov%2021/Laporan%20Keuangan/LK%20Pasuruan%201121.xlsb" TargetMode="External"/>
</Relationships>
</file>

<file path=xl/externalLinks/_rels/externalLink43.xml.rels><?xml version="1.0" encoding="UTF-8"?>
<Relationships xmlns="http://schemas.openxmlformats.org/package/2006/relationships"><Relationship Id="rId1" Type="http://schemas.openxmlformats.org/officeDocument/2006/relationships/externalLinkPath" Target="Lap%20Keuangan%202021/PT%20LMS%202021/LK%20DEPO-DEPO%20LMS%202021/LMS%201121/LK%20Pasuruan%201121.xlsb" TargetMode="External"/>
</Relationships>
</file>

<file path=xl/externalLinks/_rels/externalLink44.xml.rels><?xml version="1.0" encoding="UTF-8"?>
<Relationships xmlns="http://schemas.openxmlformats.org/package/2006/relationships"><Relationship Id="rId1" Type="http://schemas.openxmlformats.org/officeDocument/2006/relationships/externalLinkPath" Target="file://Lu_thanh_binh/d/Luu_Tru/Ltb_ktkh/DZ220KV_Dau_Noi_sau_tram_500kV_Ha_Tinh/Gia_thau.xls" TargetMode="External"/>
</Relationships>
</file>

<file path=xl/externalLinks/_rels/externalLink47.xml.rels><?xml version="1.0" encoding="UTF-8"?>
<Relationships xmlns="http://schemas.openxmlformats.org/package/2006/relationships"><Relationship Id="rId1" Type="http://schemas.openxmlformats.org/officeDocument/2006/relationships/externalLinkPath" Target="file://RENDY-PC/Users/2013/INVOICE_2013.xls" TargetMode="External"/>
</Relationships>
</file>

<file path=xl/externalLinks/_rels/externalLink48.xml.rels><?xml version="1.0" encoding="UTF-8"?>
<Relationships xmlns="http://schemas.openxmlformats.org/package/2006/relationships"><Relationship Id="rId1" Type="http://schemas.openxmlformats.org/officeDocument/2006/relationships/externalLinkPath" Target="file://Hery/shareddocs/2009/mulcindo/PT%20MULCINDO/DATA%20HERY%20JANGAN%20DIHAPUS/REOG%20PONOROGO/MISC/DO-HUONG/GT-BO/TKTC10-8/phong%20nen/DT-THL7.xls" TargetMode="External"/>
</Relationships>
</file>

<file path=xl/externalLinks/_rels/externalLink49.xml.rels><?xml version="1.0" encoding="UTF-8"?>
<Relationships xmlns="http://schemas.openxmlformats.org/package/2006/relationships"><Relationship Id="rId1" Type="http://schemas.openxmlformats.org/officeDocument/2006/relationships/externalLinkPath" Target="C:/DOCUME~1/LIAACC~1/LOCALS~1/Temp/Rar$DI00.000/LAP%20KEU%20DEPO%20KENJERAN%20AGT%202012.xls" TargetMode="External"/>
</Relationships>
</file>

<file path=xl/externalLinks/_rels/externalLink50.xml.rels><?xml version="1.0" encoding="UTF-8"?>
<Relationships xmlns="http://schemas.openxmlformats.org/package/2006/relationships"><Relationship Id="rId1" Type="http://schemas.openxmlformats.org/officeDocument/2006/relationships/externalLinkPath" Target="file://Ivie/data%20sharing/TE%20LIA/LK%20OKT/LAP%20KEU%20DEPO%20GRESIK%20GALON%20OKT%20&apos;2012.xls" TargetMode="External"/>
</Relationships>
</file>

<file path=xl/externalLinks/_rels/externalLink53.xml.rels><?xml version="1.0" encoding="UTF-8"?>
<Relationships xmlns="http://schemas.openxmlformats.org/package/2006/relationships"><Relationship Id="rId1" Type="http://schemas.openxmlformats.org/officeDocument/2006/relationships/externalLinkPath" Target="file://Ivie/data%20sharing/TE%20LIA/LK%20NOV&apos;12/LAP%20KEU%20DEPO%20GRESIK%20%20NOV&apos;%202012.xls" TargetMode="External"/>
</Relationships>
</file>

<file path=xl/externalLinks/_rels/externalLink54.xml.rels><?xml version="1.0" encoding="UTF-8"?>
<Relationships xmlns="http://schemas.openxmlformats.org/package/2006/relationships"><Relationship Id="rId1" Type="http://schemas.openxmlformats.org/officeDocument/2006/relationships/externalLinkPath" Target="C:/Users/HRD/AppData/Local/Temp/Rar$DI00.468/LAP%20KEU%20DEPO%20MARGO%20FEB%20%202013.xls" TargetMode="External"/>
</Relationships>
</file>

<file path=xl/externalLinks/_rels/externalLink55.xml.rels><?xml version="1.0" encoding="UTF-8"?>
<Relationships xmlns="http://schemas.openxmlformats.org/package/2006/relationships"><Relationship Id="rId1" Type="http://schemas.openxmlformats.org/officeDocument/2006/relationships/externalLinkPath" Target="C:/Users/HRD/AppData/Local/Temp/Rar$DI00.468/LAP%20KEU%20DEPO%20KENJERAN%20JAN%202013.xls" TargetMode="External"/>
</Relationships>
</file>

<file path=xl/externalLinks/_rels/externalLink56.xml.rels><?xml version="1.0" encoding="UTF-8"?>
<Relationships xmlns="http://schemas.openxmlformats.org/package/2006/relationships"><Relationship Id="rId1" Type="http://schemas.openxmlformats.org/officeDocument/2006/relationships/externalLinkPath" Target="file://Ivie/data%20sharing/TE%20LIA/LK%20NOV&apos;12/LAP%20KEU%20DEPO%20MARGO%20NOV&apos;%202012.xls" TargetMode="External"/>
</Relationships>
</file>

<file path=xl/externalLinks/_rels/externalLink57.xml.rels><?xml version="1.0" encoding="UTF-8"?>
<Relationships xmlns="http://schemas.openxmlformats.org/package/2006/relationships"><Relationship Id="rId1" Type="http://schemas.openxmlformats.org/officeDocument/2006/relationships/externalLinkPath" Target="file://Ivie/data%20sharing/TE%20LIA/LK%20NOV&apos;12/LAP%20KEU%20DEPO%20NGINDEN%20NOV&apos;%202012.xls" TargetMode="External"/>
</Relationships>
</file>

<file path=xl/externalLinks/_rels/externalLink58.xml.rels><?xml version="1.0" encoding="UTF-8"?>
<Relationships xmlns="http://schemas.openxmlformats.org/package/2006/relationships"><Relationship Id="rId1" Type="http://schemas.openxmlformats.org/officeDocument/2006/relationships/externalLinkPath" Target="file://Ivie/data%20sharing/TE%20LIA/LK%20OKT/LAP%20KEU%20DEPO%20KENJERAN%20OKT&apos;%202012.xls" TargetMode="External"/>
</Relationships>
</file>

<file path=xl/externalLinks/_rels/externalLink59.xml.rels><?xml version="1.0" encoding="UTF-8"?>
<Relationships xmlns="http://schemas.openxmlformats.org/package/2006/relationships"><Relationship Id="rId1" Type="http://schemas.openxmlformats.org/officeDocument/2006/relationships/externalLinkPath" Target="file://Ivie/data%20sharing/TE%20LIA/LK%20OKT/LAP%20KEU%20DEPO%20GRESIK%20SPS%20OKT&apos;%202012.xls" TargetMode="External"/>
</Relationships>
</file>

<file path=xl/externalLinks/_rels/externalLink60.xml.rels><?xml version="1.0" encoding="UTF-8"?>
<Relationships xmlns="http://schemas.openxmlformats.org/package/2006/relationships"><Relationship Id="rId1" Type="http://schemas.openxmlformats.org/officeDocument/2006/relationships/externalLinkPath" Target="file://Ivie/data%20sharing/TE%20LIA/LK%20OKT/LAP%20KEU%20DEPO%20MARGO%20OKT&apos;%202012.xls" TargetMode="External"/>
</Relationships>
</file>

<file path=xl/externalLinks/_rels/externalLink61.xml.rels><?xml version="1.0" encoding="UTF-8"?>
<Relationships xmlns="http://schemas.openxmlformats.org/package/2006/relationships"><Relationship Id="rId1" Type="http://schemas.openxmlformats.org/officeDocument/2006/relationships/externalLinkPath" Target="file://Ivie/data%20sharing/TE%20LIA/LK%20SEPT/LAP%20KEU%20DEPO%20NGINDEN%20SEPT&apos;%202012.xls" TargetMode="External"/>
</Relationships>
</file>

<file path=xl/externalLinks/_rels/externalLink62.xml.rels><?xml version="1.0" encoding="UTF-8"?>
<Relationships xmlns="http://schemas.openxmlformats.org/package/2006/relationships"><Relationship Id="rId1" Type="http://schemas.openxmlformats.org/officeDocument/2006/relationships/externalLinkPath" Target="file://Ivie/data%20sharing/TE%20LIA/LK/LAP%20KEU%20DEPO%20MARGO%20NOV%20&apos;%202013.xls" TargetMode="External"/>
</Relationships>
</file>

<file path=xl/externalLinks/_rels/externalLink63.xml.rels><?xml version="1.0" encoding="UTF-8"?>
<Relationships xmlns="http://schemas.openxmlformats.org/package/2006/relationships"><Relationship Id="rId1" Type="http://schemas.openxmlformats.org/officeDocument/2006/relationships/externalLinkPath" Target="file://Ivie/data%20sharing/TE%20LIA/LK%20JANUARI%202013/LAP%20KEU%20DEPO%20MARGO%20JANUARI%202013.xls" TargetMode="External"/>
</Relationships>
</file>

<file path=xl/externalLinks/_rels/externalLink64.xml.rels><?xml version="1.0" encoding="UTF-8"?>
<Relationships xmlns="http://schemas.openxmlformats.org/package/2006/relationships"><Relationship Id="rId1" Type="http://schemas.openxmlformats.org/officeDocument/2006/relationships/externalLinkPath" Target="file://Ivie/data%20sharing/TE%20LIA/LK%20JANUARI%202013/LAP%20KEU%20DEPO%20GRESIK%20SPS%20JANUARI%202013.xls" TargetMode="External"/>
</Relationships>
</file>

<file path=xl/externalLinks/_rels/externalLink65.xml.rels><?xml version="1.0" encoding="UTF-8"?>
<Relationships xmlns="http://schemas.openxmlformats.org/package/2006/relationships"><Relationship Id="rId1" Type="http://schemas.openxmlformats.org/officeDocument/2006/relationships/externalLinkPath" Target="file://Ivie/data%20sharing/TE%20LIA/LK%20SEPT/LAP%20KEU%20DEPO%20GRESIK%20GALON%20SEPT%20&apos;2012.xls" TargetMode="External"/>
</Relationships>
</file>

<file path=xl/externalLinks/_rels/externalLink66.xml.rels><?xml version="1.0" encoding="UTF-8"?>
<Relationships xmlns="http://schemas.openxmlformats.org/package/2006/relationships"><Relationship Id="rId1" Type="http://schemas.openxmlformats.org/officeDocument/2006/relationships/externalLinkPath" Target="C:/Users/HRD/AppData/Local/Temp/Rar$DI00.468/LAP%20KEU%20DEPO%20MARGO%20JAN%202013.xls" TargetMode="External"/>
</Relationships>
</file>

<file path=xl/externalLinks/_rels/externalLink67.xml.rels><?xml version="1.0" encoding="UTF-8"?>
<Relationships xmlns="http://schemas.openxmlformats.org/package/2006/relationships"><Relationship Id="rId1" Type="http://schemas.openxmlformats.org/officeDocument/2006/relationships/externalLinkPath" Target="Putra%20Dewata/HOLDING%20PDS/Program%20Klaim%20ke%20YPS.xlsm" TargetMode="External"/>
</Relationships>
</file>

<file path=xl/externalLinks/_rels/externalLink68.xml.rels><?xml version="1.0" encoding="UTF-8"?>
<Relationships xmlns="http://schemas.openxmlformats.org/package/2006/relationships"><Relationship Id="rId1" Type="http://schemas.openxmlformats.org/officeDocument/2006/relationships/externalLinkPath" Target="C:/LAPORAN/BARAT/LIDAH/APR/LK%20DEPO%20LIDAH%20APR&apos;15.xls" TargetMode="External"/>
</Relationships>
</file>

<file path=xl/externalLinks/_rels/externalLink70.xml.rels><?xml version="1.0" encoding="UTF-8"?>
<Relationships xmlns="http://schemas.openxmlformats.org/package/2006/relationships"><Relationship Id="rId1" Type="http://schemas.openxmlformats.org/officeDocument/2006/relationships/externalLinkPath" Target="file://Ziza/data%20(F)/MY%20DOCUMENT%20(C)/Ardina/BANGUNSARANABAJA/Laporan%20Keuangan%202007/laptah07nb.xls" TargetMode="External"/>
</Relationships>
</file>

<file path=xl/externalLinks/_rels/externalLink72.xml.rels><?xml version="1.0" encoding="UTF-8"?>
<Relationships xmlns="http://schemas.openxmlformats.org/package/2006/relationships"><Relationship Id="rId1" Type="http://schemas.openxmlformats.org/officeDocument/2006/relationships/externalLinkPath" Target="C:/DOCUME~1/LIAACC~1/LOCALS~1/Temp/Rar$DI70.484/LAP%20KEU%20DEPO%20GRESIK%20SPS%20AGT%202012.xls" TargetMode="External"/>
</Relationships>
</file>

<file path=xl/externalLinks/_rels/externalLink73.xml.rels><?xml version="1.0" encoding="UTF-8"?>
<Relationships xmlns="http://schemas.openxmlformats.org/package/2006/relationships"><Relationship Id="rId1" Type="http://schemas.openxmlformats.org/officeDocument/2006/relationships/externalLinkPath" Target="C:/LAPORAN/BARAT/GRESIK/APR/LAP%20KEU%20DEPO%20GRESIK%20APR&apos;15.xls" TargetMode="External"/>
</Relationships>
</file>

<file path=xl/externalLinks/_rels/externalLink74.xml.rels><?xml version="1.0" encoding="UTF-8"?>
<Relationships xmlns="http://schemas.openxmlformats.org/package/2006/relationships"><Relationship Id="rId1" Type="http://schemas.openxmlformats.org/officeDocument/2006/relationships/externalLinkPath" Target="file://Ivie/data%20sharing/TE%20LIA/LK%20DESEMBER&apos;12/LAP%20KEU%20DEPO%20GRESIK%20SPS%20DES&apos;%202012.xls" TargetMode="External"/>
</Relationships>
</file>

<file path=xl/externalLinks/_rels/externalLink76.xml.rels><?xml version="1.0" encoding="UTF-8"?>
<Relationships xmlns="http://schemas.openxmlformats.org/package/2006/relationships"><Relationship Id="rId1" Type="http://schemas.openxmlformats.org/officeDocument/2006/relationships/externalLinkPath" Target="file://Ivie/data%20sharing/TE%20LIA/LK/LAP%20KEU%20DEPO%20MARGO%20OKT&apos;%20%202013.xls" TargetMode="External"/>
</Relationships>
</file>

<file path=xl/externalLinks/_rels/externalLink77.xml.rels><?xml version="1.0" encoding="UTF-8"?>
<Relationships xmlns="http://schemas.openxmlformats.org/package/2006/relationships"><Relationship Id="rId1" Type="http://schemas.openxmlformats.org/officeDocument/2006/relationships/externalLinkPath" Target="file://Ivie/data%20sharing/TE%20LIA/LK%20MEI%202013/LAP%20KEU%20DEPO%20GRESIK%20&apos;%202013.xls" TargetMode="External"/>
</Relationships>
</file>

<file path=xl/externalLinks/_rels/externalLink78.xml.rels><?xml version="1.0" encoding="UTF-8"?>
<Relationships xmlns="http://schemas.openxmlformats.org/package/2006/relationships"><Relationship Id="rId1" Type="http://schemas.openxmlformats.org/officeDocument/2006/relationships/externalLinkPath" Target="file://Ivie/data%20sharing/TE%20LIA/LK%20SEPT/LAP%20KEU%20DEPO%20GRESIK%20SPS%20SEPT&apos;%202012.xls" TargetMode="External"/>
</Relationships>
</file>

<file path=xl/externalLinks/_rels/externalLink79.xml.rels><?xml version="1.0" encoding="UTF-8"?>
<Relationships xmlns="http://schemas.openxmlformats.org/package/2006/relationships"><Relationship Id="rId1" Type="http://schemas.openxmlformats.org/officeDocument/2006/relationships/externalLinkPath" Target="file://Ivie/data%20sharing/TE%20LIA/LK%20NOV&apos;12/LAP%20KEU%20DEPO%20KENJERAN%20NOV%20&apos;2012.xls" TargetMode="External"/>
</Relationships>
</file>

<file path=xl/externalLinks/_rels/externalLink80.xml.rels><?xml version="1.0" encoding="UTF-8"?>
<Relationships xmlns="http://schemas.openxmlformats.org/package/2006/relationships"><Relationship Id="rId1" Type="http://schemas.openxmlformats.org/officeDocument/2006/relationships/externalLinkPath" Target="C:/Documents%20and%20Settings/komp/Local%20Settings/Temporary%20Internet%20Files/Content.Outlook/BL1ZGUDP/Luar%20Pulau/LK%20Sumbawa%201016.xlsx" TargetMode="External"/>
</Relationships>
</file>

<file path=xl/externalLinks/_rels/externalLink81.xml.rels><?xml version="1.0" encoding="UTF-8"?>
<Relationships xmlns="http://schemas.openxmlformats.org/package/2006/relationships"><Relationship Id="rId1" Type="http://schemas.openxmlformats.org/officeDocument/2006/relationships/externalLinkPath" Target="file://Isa-pc/LAPORAN%20KEUANGAN/SWS%20TH%202013/AGT&apos;13/LAP%20KEU%20DEPO%20PASAR%20MODERN%20AGT%20%202013.xls" TargetMode="External"/>
</Relationships>
</file>

<file path=xl/externalLinks/_rels/externalLink82.xml.rels><?xml version="1.0" encoding="UTF-8"?>
<Relationships xmlns="http://schemas.openxmlformats.org/package/2006/relationships"><Relationship Id="rId1" Type="http://schemas.openxmlformats.org/officeDocument/2006/relationships/externalLinkPath" Target="C:/Documents%20and%20Settings/bheni%20zamroni/Desktop/SEGMEN%20DRIVER%20KJR%20PER%20TGL%20FEBRUARY.xlsx" TargetMode="External"/>
</Relationships>
</file>

<file path=xl/externalLinks/_rels/externalLink83.xml.rels><?xml version="1.0" encoding="UTF-8"?>
<Relationships xmlns="http://schemas.openxmlformats.org/package/2006/relationships"><Relationship Id="rId1" Type="http://schemas.openxmlformats.org/officeDocument/2006/relationships/externalLinkPath" Target="C:/LAPORAN/BARAT/MARGO/MAR/LK%20MARGO%20MARET%202015.xlsx" TargetMode="External"/>
</Relationships>
</file>

<file path=xl/externalLinks/_rels/externalLink84.xml.rels><?xml version="1.0" encoding="UTF-8"?>
<Relationships xmlns="http://schemas.openxmlformats.org/package/2006/relationships"><Relationship Id="rId1" Type="http://schemas.openxmlformats.org/officeDocument/2006/relationships/externalLinkPath" Target="Z:/SHARE%20KEUANGAN/LK%20Jember%200819.xlsx" TargetMode="External"/>
</Relationships>
</file>

<file path=xl/externalLinks/_rels/externalLink85.xml.rels><?xml version="1.0" encoding="UTF-8"?>
<Relationships xmlns="http://schemas.openxmlformats.org/package/2006/relationships"><Relationship Id="rId1" Type="http://schemas.openxmlformats.org/officeDocument/2006/relationships/externalLinkPath" Target="file://Ivie/data%20sharing/TE%20LIA/LK/LAP%20KEU%20DEPO%20GRESIK%20OKT%20&apos;2013.xls" TargetMode="External"/>
</Relationships>
</file>

<file path=xl/externalLinks/_rels/externalLink86.xml.rels><?xml version="1.0" encoding="UTF-8"?>
<Relationships xmlns="http://schemas.openxmlformats.org/package/2006/relationships"><Relationship Id="rId1" Type="http://schemas.openxmlformats.org/officeDocument/2006/relationships/externalLinkPath" Target="file://Ivie/data%20sharing/TE%20LIA/LK/LAP%20KEU%20DEPO%20PASAR%20MODERN%20OKT&apos;%20%202013.xls" TargetMode="External"/>
</Relationships>
</file>

<file path=xl/externalLinks/_rels/externalLink88.xml.rels><?xml version="1.0" encoding="UTF-8"?>
<Relationships xmlns="http://schemas.openxmlformats.org/package/2006/relationships"><Relationship Id="rId1" Type="http://schemas.openxmlformats.org/officeDocument/2006/relationships/externalLinkPath" Target="file://Ayu/data%20sharing/New%20Folder/kas/LMJ/2012/01/LMJ%20JAN.xls" TargetMode="External"/>
</Relationships>
</file>

<file path=xl/externalLinks/_rels/externalLink89.xml.rels><?xml version="1.0" encoding="UTF-8"?>
<Relationships xmlns="http://schemas.openxmlformats.org/package/2006/relationships"><Relationship Id="rId1" Type="http://schemas.openxmlformats.org/officeDocument/2006/relationships/externalLinkPath" Target="C:/LATIHAN%20DMS%202/latihan%20baru.xlsx" TargetMode="External"/>
</Relationships>
</file>

<file path=xl/externalLinks/_rels/externalLink90.xml.rels><?xml version="1.0" encoding="UTF-8"?>
<Relationships xmlns="http://schemas.openxmlformats.org/package/2006/relationships"><Relationship Id="rId1" Type="http://schemas.openxmlformats.org/officeDocument/2006/relationships/externalLinkPath" Target="file://Ivie/data%20sharing/LATIHAN%20DMS%202/latihan%20baru.xlsx" TargetMode="External"/>
</Relationships>
</file>

<file path=xl/externalLinks/_rels/externalLink92.xml.rels><?xml version="1.0" encoding="UTF-8"?>
<Relationships xmlns="http://schemas.openxmlformats.org/package/2006/relationships"><Relationship Id="rId1" Type="http://schemas.openxmlformats.org/officeDocument/2006/relationships/externalLinkPath" Target="file://Ivie/data%20sharing/TE%20LIA/LK%20SEPT/LAP%20KEU%20DEPO%20MARGO%20SEPTEMBER&apos;%202012.xls" TargetMode="External"/>
</Relationships>
</file>

<file path=xl/externalLinks/_rels/externalLink94.xml.rels><?xml version="1.0" encoding="UTF-8"?>
<Relationships xmlns="http://schemas.openxmlformats.org/package/2006/relationships"><Relationship Id="rId1" Type="http://schemas.openxmlformats.org/officeDocument/2006/relationships/externalLinkPath" Target="C:/Users/ASUS/Downloads/Telegram%20Desktop/Tagihan%20Tiv%20Januari%202018.xlsx" TargetMode="External"/>
</Relationships>
</file>

<file path=xl/externalLinks/_rels/externalLink95.xml.rels><?xml version="1.0" encoding="UTF-8"?>
<Relationships xmlns="http://schemas.openxmlformats.org/package/2006/relationships"><Relationship Id="rId1" Type="http://schemas.openxmlformats.org/officeDocument/2006/relationships/externalLinkPath" Target="file://Serverpleret/tranfers/Mbak%20Isa/2016/INVOICE%20KLAIM%20DRIVER%20YPS.xls" TargetMode="External"/>
</Relationships>
</file>

<file path=xl/externalLinks/_rels/externalLink96.xml.rels><?xml version="1.0" encoding="UTF-8"?>
<Relationships xmlns="http://schemas.openxmlformats.org/package/2006/relationships"><Relationship Id="rId1" Type="http://schemas.openxmlformats.org/officeDocument/2006/relationships/externalLinkPath" Target="G:/Ti2p%20Benz/financial%20report%202009%20PASURUANNEW.xls" TargetMode="External"/>
</Relationships>
</file>

<file path=xl/externalLinks/_rels/externalLink97.xml.rels><?xml version="1.0" encoding="UTF-8"?>
<Relationships xmlns="http://schemas.openxmlformats.org/package/2006/relationships"><Relationship Id="rId1" Type="http://schemas.openxmlformats.org/officeDocument/2006/relationships/externalLinkPath" Target="G:/YPS/INVOICE%20KLAIM%20DRIVER%20YPS.xls" TargetMode="External"/>
</Relationships>
</file>

<file path=xl/externalLinks/_rels/externalLink98.xml.rels><?xml version="1.0" encoding="UTF-8"?>
<Relationships xmlns="http://schemas.openxmlformats.org/package/2006/relationships"><Relationship Id="rId1" Type="http://schemas.openxmlformats.org/officeDocument/2006/relationships/externalLinkPath" Target="C:/Users/Bheni%20Z/Desktop/AccEx_VERSI_TRIAL_2108.xlsx" TargetMode="External"/>
</Relationships>
</file>

<file path=xl/externalLinks/_rels/externalLink99.xml.rels><?xml version="1.0" encoding="UTF-8"?>
<Relationships xmlns="http://schemas.openxmlformats.org/package/2006/relationships"><Relationship Id="rId1" Type="http://schemas.openxmlformats.org/officeDocument/2006/relationships/externalLinkPath" Target="MUCHSIN/Laporan%20Keuangan/Laporan%20Keuangan%202021/LK%20Depo%20SWS/SWS%200921/LK%20Balongpanggang%200921.xlsb" TargetMode="External"/>
</Relationships>
</file>

<file path=xl/externalLinks/externalLink100.xml><?xml version="1.0" encoding="utf-8"?>
<externalLink xmlns="http://schemas.openxmlformats.org/spreadsheetml/2006/main">
  <externalBook xmlns:r="http://schemas.openxmlformats.org/officeDocument/2006/relationships" r:id="rId1">
    <sheetNames>
      <sheetName val="RUGILABA DEPO"/>
      <sheetName val="SO-500"/>
      <sheetName val="HPP+OA"/>
      <sheetName val="Perht-HPP"/>
      <sheetName val="LABA PERSEGMEN"/>
      <sheetName val="SD (2)"/>
      <sheetName val="MENU"/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REKAP PERSEDIAAN"/>
      <sheetName val="REKAP PENJUALAN"/>
      <sheetName val="REKAP HPP"/>
      <sheetName val="BKB DIST"/>
      <sheetName val="BTB DIST"/>
      <sheetName val="MUT OUT"/>
      <sheetName val="MUT IN"/>
      <sheetName val="TBG"/>
      <sheetName val="PVT"/>
      <sheetName val="SD"/>
      <sheetName val="BANK"/>
      <sheetName val="TARIKAN PUSAT"/>
      <sheetName val="GL HARIAN"/>
      <sheetName val="BP"/>
      <sheetName val="BANK PUSAT"/>
      <sheetName val="LKH"/>
      <sheetName val="KB"/>
      <sheetName val="REKAP BIAYA"/>
      <sheetName val="KO"/>
      <sheetName val="CROSCEK"/>
      <sheetName val="BD"/>
      <sheetName val="MUTASI REKENING"/>
      <sheetName val="NRB"/>
      <sheetName val="PIUTANG MS SUPPORT"/>
      <sheetName val="PIUT MS SUPPORT DMS"/>
      <sheetName val="PIUTANG PUSAT"/>
      <sheetName val="PIUT  PUSAT DMS"/>
      <sheetName val="PIUTANG TIV"/>
      <sheetName val="PIUT TIV DMS"/>
      <sheetName val="TITIPAN PELANGGAN"/>
      <sheetName val="TP DMS"/>
      <sheetName val="JMSTK"/>
      <sheetName val="PIUT TIV PROG"/>
      <sheetName val="GAJ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101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DETAIL BIAYA"/>
      <sheetName val="TBG"/>
      <sheetName val="SUPIN"/>
      <sheetName val="SUPOUT"/>
      <sheetName val="MUT IN"/>
      <sheetName val="MUT OUT"/>
      <sheetName val="SEGMEN"/>
      <sheetName val="LKH SPS"/>
      <sheetName val="KROSCEK"/>
      <sheetName val="BANK"/>
      <sheetName val="BANK LIVIA"/>
      <sheetName val="KB"/>
      <sheetName val="KO"/>
      <sheetName val="BD"/>
      <sheetName val="BP"/>
      <sheetName val="PIUT JMSTK"/>
      <sheetName val="PIUT JMSTK1"/>
      <sheetName val="PIUT MS SUPORT"/>
      <sheetName val="PIUT MS SUPORT1"/>
      <sheetName val="PIUT PST"/>
      <sheetName val="PIUT PST1"/>
      <sheetName val="PIUT TIV"/>
      <sheetName val="PIUT TIV1"/>
      <sheetName val="PIUT TIV PROGRAM"/>
      <sheetName val="TP"/>
      <sheetName val="TP1"/>
      <sheetName val="HUT MS SUPORT"/>
      <sheetName val="GRESIK"/>
      <sheetName val="GRESIK SERV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02.xml><?xml version="1.0" encoding="utf-8"?>
<externalLink xmlns="http://schemas.openxmlformats.org/spreadsheetml/2006/main">
  <externalBook xmlns:r="http://schemas.openxmlformats.org/officeDocument/2006/relationships" r:id="rId1">
    <sheetNames>
      <sheetName val="LMS"/>
      <sheetName val="SWS"/>
      <sheetName val="PS"/>
      <sheetName val="MJS"/>
      <sheetName val="PBS"/>
      <sheetName val="SEJATI"/>
      <sheetName val="HARGA"/>
      <sheetName val="PRODU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03.xml><?xml version="1.0" encoding="utf-8"?>
<externalLink xmlns="http://schemas.openxmlformats.org/spreadsheetml/2006/main">
  <externalBook xmlns:r="http://schemas.openxmlformats.org/officeDocument/2006/relationships" r:id="rId1">
    <sheetNames>
      <sheetName val="ASLI"/>
      <sheetName val="MEI"/>
      <sheetName val="JULI"/>
      <sheetName val="data depo"/>
    </sheetNames>
    <sheetDataSet>
      <sheetData sheetId="0"/>
      <sheetData sheetId="1"/>
      <sheetData sheetId="2"/>
      <sheetData sheetId="3"/>
    </sheetDataSet>
  </externalBook>
</externalLink>
</file>

<file path=xl/externalLinks/externalLink104.xml><?xml version="1.0" encoding="utf-8"?>
<externalLink xmlns="http://schemas.openxmlformats.org/spreadsheetml/2006/main">
  <externalBook xmlns:r="http://schemas.openxmlformats.org/officeDocument/2006/relationships" r:id="rId1">
    <sheetNames>
      <sheetName val="DES 2018"/>
      <sheetName val="JAN 2019"/>
      <sheetName val="FEB 2019"/>
      <sheetName val="MAR 2019"/>
      <sheetName val="APR 2019"/>
      <sheetName val="MEI 2019"/>
      <sheetName val="JUNI 2019"/>
      <sheetName val="JULI 2019"/>
      <sheetName val="AGUSTUS 2019"/>
      <sheetName val="SEPTEMBER 2019"/>
      <sheetName val="HARGA"/>
      <sheetName val="OKTOBER 201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08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LAP PENJUALAN"/>
      <sheetName val="COGS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 SWS"/>
      <sheetName val="SEGMEN"/>
      <sheetName val="SUPIN"/>
      <sheetName val="IN K29"/>
      <sheetName val="SUPOUT"/>
      <sheetName val="IN"/>
      <sheetName val="OUT"/>
      <sheetName val="LKH"/>
      <sheetName val="kroscek"/>
      <sheetName val="BANK"/>
      <sheetName val="BANK LIVIA"/>
      <sheetName val="BANK BTN"/>
      <sheetName val="BANK PREMIER"/>
      <sheetName val="BG"/>
      <sheetName val="KB"/>
      <sheetName val="KO"/>
      <sheetName val="BD"/>
      <sheetName val="BP"/>
      <sheetName val="JMSTK"/>
      <sheetName val="PIUT JMSTK"/>
      <sheetName val="PIUT MS SUPORT"/>
      <sheetName val="PIUT PST"/>
      <sheetName val="PIUT PST1"/>
      <sheetName val="TP"/>
      <sheetName val="TP1"/>
      <sheetName val="PIUT TIV"/>
      <sheetName val="PIUT TIV1"/>
      <sheetName val="PIUT TIV PROGRAM"/>
      <sheetName val="HUT MS SUPORT"/>
      <sheetName val="SPS"/>
      <sheetName val="BENGK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109.xml><?xml version="1.0" encoding="utf-8"?>
<externalLink xmlns="http://schemas.openxmlformats.org/spreadsheetml/2006/main">
  <externalBook xmlns:r="http://schemas.openxmlformats.org/officeDocument/2006/relationships" r:id="rId1">
    <sheetNames>
      <sheetName val="RUGILABA DEPO"/>
      <sheetName val="SO-500"/>
      <sheetName val="HPP+OA"/>
      <sheetName val="MENU"/>
      <sheetName val="NERACA"/>
      <sheetName val="RUGILABA"/>
      <sheetName val="NERACA LAJUR"/>
      <sheetName val="COGS"/>
      <sheetName val="MEMO JURNAL"/>
      <sheetName val="LAP PENJUALAN"/>
      <sheetName val="REKAP GL"/>
      <sheetName val="ANALISA PIUTANG"/>
      <sheetName val="LAP MUTASI PRODUK"/>
      <sheetName val="REKAP PERSEDIAAN"/>
      <sheetName val="REKAP PENJUALAN"/>
      <sheetName val="REKAP HPP"/>
      <sheetName val="Pivot"/>
      <sheetName val="SD"/>
      <sheetName val="TBG"/>
      <sheetName val="BKB DIST"/>
      <sheetName val="BTB DIST"/>
      <sheetName val="MUT OUT"/>
      <sheetName val="MUT IN"/>
      <sheetName val="BKB SUPP"/>
      <sheetName val="BTB SUPP"/>
      <sheetName val="MUT OUT DR PS KE GDG II"/>
      <sheetName val="MUT IN DR GDG II KE PS"/>
      <sheetName val="BKB SUPP GDNG 2"/>
      <sheetName val="BTB SIPP GDNG 2"/>
      <sheetName val="LKH"/>
      <sheetName val="MONEY KROSCEK "/>
      <sheetName val="BANK"/>
      <sheetName val="KB "/>
      <sheetName val="KO"/>
      <sheetName val="BD "/>
      <sheetName val="BP"/>
      <sheetName val="BANK PUSAT"/>
      <sheetName val="TARIKAN PUSAT"/>
      <sheetName val="CASH OPNAME"/>
      <sheetName val="TP"/>
      <sheetName val="TP BEBY PS"/>
      <sheetName val="TP SMB PS"/>
      <sheetName val="KK"/>
      <sheetName val="PENGGANTIAN KO"/>
      <sheetName val="GL PERHARI"/>
      <sheetName val="JMSTK"/>
      <sheetName val="RKP MS SUPP"/>
      <sheetName val="RKP TAG BENGKEL"/>
      <sheetName val="PIUT MS SUPP"/>
      <sheetName val="PIUT MS SUPP DMS"/>
      <sheetName val="PIUT TIV PROG"/>
      <sheetName val="GAJ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111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TBG"/>
      <sheetName val="SEGMEN "/>
      <sheetName val="LKH"/>
      <sheetName val="CROSCEK"/>
      <sheetName val="BANK"/>
      <sheetName val="KB "/>
      <sheetName val="KO"/>
      <sheetName val="BD"/>
      <sheetName val="BP"/>
      <sheetName val="REKAP BIAY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12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TBG"/>
      <sheetName val="IN"/>
      <sheetName val="OUT"/>
      <sheetName val="SEGMEN"/>
      <sheetName val="LKH"/>
      <sheetName val="CROSCEK"/>
      <sheetName val="BANK"/>
      <sheetName val="KB"/>
      <sheetName val="KO"/>
      <sheetName val="BD"/>
      <sheetName val="BP"/>
      <sheetName val="REKAP BIAYA"/>
      <sheetName val="PIUT MS SUPORT"/>
      <sheetName val="PIUT PST"/>
      <sheetName val="PIUT PST1"/>
      <sheetName val="PIUT TIV1"/>
      <sheetName val="PIUT TI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13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PENGANTAR"/>
      <sheetName val="NERACA"/>
      <sheetName val="RUGILABA"/>
      <sheetName val="CATATAN"/>
      <sheetName val="EKUITAS"/>
      <sheetName val="ARUS KAS"/>
      <sheetName val="NRC  PERDEPO"/>
      <sheetName val="RL PERDEPO"/>
      <sheetName val="REKAP PERSEDIAAN"/>
      <sheetName val="PENJELAS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14.xml><?xml version="1.0" encoding="utf-8"?>
<externalLink xmlns="http://schemas.openxmlformats.org/spreadsheetml/2006/main">
  <externalBook xmlns:r="http://schemas.openxmlformats.org/officeDocument/2006/relationships" r:id="rId1">
    <sheetNames>
      <sheetName val="LMS"/>
      <sheetName val="SWS"/>
      <sheetName val="PS"/>
      <sheetName val="MJS"/>
      <sheetName val="PBS"/>
      <sheetName val="SEJATI"/>
      <sheetName val="HARGA"/>
      <sheetName val="PRODU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15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DETAIL BIAYA"/>
      <sheetName val="REKAP PERSEDIAAN"/>
      <sheetName val="REKAP PENJUALAN"/>
      <sheetName val="REKAP HPP"/>
      <sheetName val="TBG"/>
      <sheetName val="SEGMEN"/>
      <sheetName val="LKH GLON"/>
      <sheetName val="MONEY CROSSCEK G GALON"/>
      <sheetName val="BANK STATEMENT"/>
      <sheetName val="BANK LIVIA"/>
      <sheetName val="KB"/>
      <sheetName val="KO"/>
      <sheetName val="BD"/>
      <sheetName val="REKAP BIAYA"/>
      <sheetName val="PIUT MSSUPPORT"/>
      <sheetName val="GRESIK"/>
      <sheetName val="HUTANG MS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116.xml><?xml version="1.0" encoding="utf-8"?>
<externalLink xmlns="http://schemas.openxmlformats.org/spreadsheetml/2006/main">
  <externalBook xmlns:r="http://schemas.openxmlformats.org/officeDocument/2006/relationships" r:id="rId1">
    <sheetNames>
      <sheetName val="RUGILABA (2)"/>
      <sheetName val="SD (2)"/>
      <sheetName val="TARIF OA"/>
      <sheetName val="MENU"/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REKAP PERSEDIAAN"/>
      <sheetName val="REKAP PENJUALAN"/>
      <sheetName val="REKAP HPP"/>
      <sheetName val="PIVOT"/>
      <sheetName val="SD"/>
      <sheetName val="TBG"/>
      <sheetName val="MUT IN"/>
      <sheetName val="MUT OUT"/>
      <sheetName val="BTB DIST"/>
      <sheetName val="BKB DIST"/>
      <sheetName val="KB"/>
      <sheetName val="KO"/>
      <sheetName val="BD"/>
      <sheetName val="BP"/>
      <sheetName val="BANK PUSAT"/>
      <sheetName val="Tarikan Pusat"/>
      <sheetName val="LKH"/>
      <sheetName val="CROSCEK"/>
      <sheetName val="RKP BIAYA"/>
      <sheetName val="BANK STATEMENT"/>
      <sheetName val="BANK STATE"/>
      <sheetName val="RKP TAG MS.SUPPORT"/>
      <sheetName val="PENERIMAAN DAN PENGELUARAN"/>
      <sheetName val="PIUT PUSAT DMS"/>
      <sheetName val="PIUT TIV DMS"/>
      <sheetName val="PIUT MS SUPPORT DMS"/>
      <sheetName val="RKP GAJI"/>
      <sheetName val="PIUT TIV PROG"/>
      <sheetName val="LAIN-LA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17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REKAP PERSEDIAAN"/>
      <sheetName val="REKAP PENJUALAN"/>
      <sheetName val="REKAP HPP"/>
      <sheetName val="TBG"/>
      <sheetName val="SD "/>
      <sheetName val="PVT "/>
      <sheetName val="KB"/>
      <sheetName val="KO"/>
      <sheetName val="BD"/>
      <sheetName val="BP"/>
      <sheetName val="LKH"/>
      <sheetName val="CROSCEK"/>
      <sheetName val="BANK"/>
      <sheetName val="BANK MARGO (SETORAN VIT)"/>
      <sheetName val="TP"/>
      <sheetName val="PIUT PST"/>
      <sheetName val="PIUT TIV"/>
      <sheetName val="PIUT MS SUPPORT"/>
      <sheetName val="PIUT JMSTK"/>
      <sheetName val="PIUT MS SUPPORT DMS"/>
      <sheetName val="PIUT PST DMS"/>
      <sheetName val="PIUT TIV BIAYA"/>
      <sheetName val="PIUT TIV PROGRAM "/>
      <sheetName val="RINC TAG MS SUPPORT"/>
      <sheetName val="RKP TAG  MS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18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COGS"/>
      <sheetName val="LAP PENJUALAN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 SWS"/>
      <sheetName val="segmen"/>
      <sheetName val="SUPIN GLN"/>
      <sheetName val="SUPIN SPS"/>
      <sheetName val="LKH"/>
      <sheetName val="money crosscek"/>
      <sheetName val="BANK STATEMENT"/>
      <sheetName val="BANK LIVIA"/>
      <sheetName val="BANK BTN"/>
      <sheetName val="TP 1-30"/>
      <sheetName val="KB"/>
      <sheetName val="KO"/>
      <sheetName val="BD"/>
      <sheetName val="BG"/>
      <sheetName val="REKAP BIAYA"/>
      <sheetName val="titipan pelanggan"/>
      <sheetName val="piutang ms support"/>
      <sheetName val="BBM NOVEMBER"/>
      <sheetName val="HUTANG MS.SUpport"/>
      <sheetName val="S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119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REKAP PERSEDIAAN"/>
      <sheetName val="REKAP PENJUALAN"/>
      <sheetName val="REKAP HPP"/>
      <sheetName val="PVT"/>
      <sheetName val="SD"/>
      <sheetName val="TBG"/>
      <sheetName val="MUT IN"/>
      <sheetName val="MUT OUT"/>
      <sheetName val="KB"/>
      <sheetName val="KO"/>
      <sheetName val="BD"/>
      <sheetName val="BP"/>
      <sheetName val="LKH"/>
      <sheetName val="CROSCEK"/>
      <sheetName val="RKP BIAYA"/>
      <sheetName val="BANK"/>
      <sheetName val="TP"/>
      <sheetName val="PIUTANG TIV"/>
      <sheetName val="PIUTANG PUSAT"/>
      <sheetName val="PIUTANG JAMSOSTEK"/>
      <sheetName val="PIUT MS SUPPORT"/>
      <sheetName val="PIUT MS SUPPORT DMS"/>
      <sheetName val="PIUT PUSAT DMS"/>
      <sheetName val="PIUT TIV DMS"/>
      <sheetName val="RINC TAG MS SUPPORT"/>
      <sheetName val="RKP TAG MS SUPPORT"/>
      <sheetName val="PIUT TIV PROGRAM"/>
      <sheetName val="GL PERHARI"/>
      <sheetName val="RKP GAJ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120.xml><?xml version="1.0" encoding="utf-8"?>
<externalLink xmlns="http://schemas.openxmlformats.org/spreadsheetml/2006/main">
  <externalBook xmlns:r="http://schemas.openxmlformats.org/officeDocument/2006/relationships" r:id="rId1">
    <sheetNames>
      <sheetName val="SO-500 NEW APRIL"/>
      <sheetName val="SO-300"/>
      <sheetName val="SO-500"/>
      <sheetName val="SO-500 per Okt 2018"/>
      <sheetName val="HPP Depo"/>
      <sheetName val="HPP DEPO UPDATE"/>
      <sheetName val="FEB'19"/>
      <sheetName val="MRT'19"/>
      <sheetName val="SO PERDEP"/>
      <sheetName val="SO PERBLN"/>
      <sheetName val="PERW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22.xml><?xml version="1.0" encoding="utf-8"?>
<externalLink xmlns="http://schemas.openxmlformats.org/spreadsheetml/2006/main">
  <externalBook xmlns:r="http://schemas.openxmlformats.org/officeDocument/2006/relationships" r:id="rId1">
    <sheetNames>
      <sheetName val="Register CO Week 51"/>
      <sheetName val="PDN Week 51"/>
      <sheetName val="Database"/>
    </sheetNames>
    <sheetDataSet>
      <sheetData sheetId="0"/>
      <sheetData sheetId="1"/>
      <sheetData sheetId="2"/>
    </sheetDataSet>
  </externalBook>
</externalLink>
</file>

<file path=xl/externalLinks/externalLink1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externalLinks/externalLink126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TBG"/>
      <sheetName val="IN"/>
      <sheetName val="OUT"/>
      <sheetName val="SEGMEN"/>
      <sheetName val="LKH"/>
      <sheetName val="CROSCEK"/>
      <sheetName val="BANK"/>
      <sheetName val="KB"/>
      <sheetName val="KO"/>
      <sheetName val="BD"/>
      <sheetName val="BP"/>
      <sheetName val="REKAP BIAYA"/>
      <sheetName val="PIUT MS SUPORT"/>
      <sheetName val="PIUT PST"/>
      <sheetName val="PIUT PST1"/>
      <sheetName val="PIUT TIV1"/>
      <sheetName val="PIUT TI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27.xml><?xml version="1.0" encoding="utf-8"?>
<externalLink xmlns="http://schemas.openxmlformats.org/spreadsheetml/2006/main">
  <externalBook xmlns:r="http://schemas.openxmlformats.org/officeDocument/2006/relationships" r:id="rId1">
    <sheetNames>
      <sheetName val="2100"/>
      <sheetName val="2100.1"/>
      <sheetName val="2100.1.1"/>
      <sheetName val="2100.1.2"/>
      <sheetName val="2100.2"/>
      <sheetName val="2100.2.1"/>
      <sheetName val="2100.2.2"/>
      <sheetName val="2100.3"/>
      <sheetName val="2100.3.1"/>
      <sheetName val="2100.3.2"/>
      <sheetName val="2100.4"/>
      <sheetName val="2100.5"/>
      <sheetName val="2100.5.1"/>
      <sheetName val="2100.95"/>
      <sheetName val="ARA"/>
      <sheetName val="Symbol"/>
      <sheetName val="S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Tam"/>
      <sheetName val="Du_lieu"/>
      <sheetName val="KH-Q1,Q2,01"/>
      <sheetName val="TONGKE3p "/>
      <sheetName val="TDTKP"/>
      <sheetName val="DON GIA"/>
      <sheetName val="TONG HOP VL-NC"/>
      <sheetName val="TNHCHINH"/>
      <sheetName val="CHITIET VL-NC-TT -1p"/>
      <sheetName val="TDTKP1"/>
      <sheetName val="phuluc1"/>
      <sheetName val="TONG HOP VL-NC TT"/>
      <sheetName val="KPVC-BD "/>
      <sheetName val="#REF"/>
      <sheetName val="gvl"/>
      <sheetName val="Tiepdia"/>
      <sheetName val="CHITIET VL-NC-TT-3p"/>
      <sheetName val="VCV-BE-TONG"/>
      <sheetName val="chitiet"/>
      <sheetName val="VC"/>
      <sheetName val="CHITIET VL-NC"/>
      <sheetName val="THPDMoi  (2)"/>
      <sheetName val="t-h HA THE"/>
      <sheetName val="giathanh1"/>
      <sheetName val="TONGKE-HT"/>
      <sheetName val="LKVL-CK-HT-GD1"/>
      <sheetName val="TH VL, NC, DDHT Thanhphuoc"/>
      <sheetName val="dongia (2)"/>
      <sheetName val="DG"/>
      <sheetName val="DONGIA"/>
      <sheetName val="chitimc"/>
      <sheetName val="dtxl"/>
      <sheetName val="gtrinh"/>
      <sheetName val="lam-moi"/>
      <sheetName val="TH XL"/>
      <sheetName val="thao-go"/>
      <sheetName val="BAOGIATHANG"/>
      <sheetName val="vanchuyen TC"/>
      <sheetName val="DAODAT"/>
      <sheetName val="dongiaXD"/>
      <sheetName val="TONG HOP VL_NC"/>
      <sheetName val="CHITIET VL_NC_TT _1p"/>
      <sheetName val="TONG HOP VL_NC TT"/>
      <sheetName val="KPVC_BD "/>
      <sheetName val="_REF"/>
      <sheetName val="CHITIET VL_NC_TT_3p"/>
      <sheetName val="VCV_BE_TONG"/>
      <sheetName val="CHITIET VL_NC"/>
      <sheetName val="THPDMoi  _2_"/>
      <sheetName val="t_h HA THE"/>
      <sheetName val="TONGKE_HT"/>
      <sheetName val="LKVL_CK_HT_GD1"/>
      <sheetName val="TH VL_ NC_ DDHT Thanhphuoc"/>
      <sheetName val="dongia _2_"/>
      <sheetName val="lam_moi"/>
      <sheetName val="thao_g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Neraca"/>
      <sheetName val="Lap. Laba Rugi"/>
      <sheetName val="Biaya"/>
      <sheetName val="Neraca Saldo"/>
      <sheetName val="DTL NRC"/>
      <sheetName val="TRN NRC"/>
      <sheetName val="TRN RL"/>
      <sheetName val="TRN BY"/>
      <sheetName val="COA"/>
      <sheetName val="TIS"/>
      <sheetName val="WTB"/>
      <sheetName val="COGS"/>
      <sheetName val="LR PERPRODUK"/>
      <sheetName val="COVER"/>
      <sheetName val="Rincian"/>
      <sheetName val="Cash Flow"/>
      <sheetName val="L PROD"/>
      <sheetName val="ANRAS"/>
      <sheetName val="RMB"/>
      <sheetName val="LPH"/>
      <sheetName val="COGS (2)"/>
      <sheetName val="Piutang"/>
      <sheetName val="Buku Besar"/>
      <sheetName val="Bank Statement"/>
      <sheetName val="LKH"/>
      <sheetName val="BG"/>
      <sheetName val="CROSCEK"/>
      <sheetName val="Rekap Biaya"/>
      <sheetName val="SEGMEN DESEMBER"/>
      <sheetName val="DMS"/>
      <sheetName val="Jurnal Memo"/>
      <sheetName val="Ms.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Neraca"/>
      <sheetName val="Lap. Laba Rugi"/>
      <sheetName val="Biaya"/>
      <sheetName val="Neraca Saldo"/>
      <sheetName val="DTL NRC"/>
      <sheetName val="TRN NRC"/>
      <sheetName val="TRN RL"/>
      <sheetName val="TRN BY"/>
      <sheetName val="COA"/>
      <sheetName val="TIS"/>
      <sheetName val="WTB"/>
      <sheetName val="COGS"/>
      <sheetName val="LR PERPRODUK"/>
      <sheetName val="COVER"/>
      <sheetName val="Rincian"/>
      <sheetName val="Cash Flow"/>
      <sheetName val="L PROD"/>
      <sheetName val="ANRAS"/>
      <sheetName val="RMB"/>
      <sheetName val="LPH"/>
      <sheetName val="COGS (2)"/>
      <sheetName val="Piutang"/>
      <sheetName val="Buku Besar"/>
      <sheetName val="Bank Statement"/>
      <sheetName val="LKH"/>
      <sheetName val="BG"/>
      <sheetName val="CROSCEK"/>
      <sheetName val="Rekap Biaya"/>
      <sheetName val="SEGMEN DESEMBER"/>
      <sheetName val="DMS"/>
      <sheetName val="Jurnal Memo"/>
      <sheetName val="Ms.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"/>
      <sheetName val="SUPP IN "/>
      <sheetName val="SUPP OUT "/>
      <sheetName val="IN"/>
      <sheetName val="OUT"/>
      <sheetName val="SEGMEN"/>
      <sheetName val="LKH SPS"/>
      <sheetName val="MONEY CROSSCEK G SPS"/>
      <sheetName val="BANK STATEMENT"/>
      <sheetName val="BANK LIVIA"/>
      <sheetName val="KB"/>
      <sheetName val="KO"/>
      <sheetName val="BD"/>
      <sheetName val="BP"/>
      <sheetName val="BG SPS"/>
      <sheetName val="REKAP BIAYA"/>
      <sheetName val="TP"/>
      <sheetName val="TP 1"/>
      <sheetName val="PIUTANG TIV"/>
      <sheetName val="PIUT TIV 1"/>
      <sheetName val="PIUT PUSAT"/>
      <sheetName val="PIUT PUSAT 1"/>
      <sheetName val="PIUT MS SUPPORT"/>
      <sheetName val="PIUT MS SUPORT1"/>
      <sheetName val="GRESIK"/>
      <sheetName val="HUTANG MS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DETAIL BIAYA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TYPE"/>
      <sheetName val="KB"/>
      <sheetName val="BD"/>
      <sheetName val="KO"/>
      <sheetName val="BP"/>
      <sheetName val="SEGMEN"/>
      <sheetName val="Titipan pelanggan"/>
      <sheetName val="TBG"/>
      <sheetName val="LKH"/>
      <sheetName val="bank"/>
      <sheetName val="Giro"/>
      <sheetName val="kroscek"/>
      <sheetName val="Rekap By"/>
      <sheetName val="Rekap Ms.Support"/>
      <sheetName val="BB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DETAIL BIAYA"/>
      <sheetName val="TBG"/>
      <sheetName val="segmen 1-31"/>
      <sheetName val="LKH"/>
      <sheetName val="KB"/>
      <sheetName val="KO"/>
      <sheetName val="BD"/>
      <sheetName val="Bank"/>
      <sheetName val="REKAP BIAYA"/>
      <sheetName val="bank livia"/>
      <sheetName val="giro"/>
      <sheetName val="Maney kroscek SPS"/>
      <sheetName val="piut ms support"/>
      <sheetName val="gresik"/>
      <sheetName val="hutang ms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TBG"/>
      <sheetName val="IN"/>
      <sheetName val="OUT"/>
      <sheetName val="SEGMEN"/>
      <sheetName val="LKH"/>
      <sheetName val="CROSCEK"/>
      <sheetName val="REKAP BIAYA"/>
      <sheetName val="BANK"/>
      <sheetName val="KB"/>
      <sheetName val="KO"/>
      <sheetName val="BD"/>
      <sheetName val="BP"/>
      <sheetName val="MS SUPORT"/>
      <sheetName val="PIUT PST 1"/>
      <sheetName val="PIUT PST"/>
      <sheetName val="PIUT TIV"/>
      <sheetName val="PIUT TIV 1"/>
      <sheetName val="TAG MS SU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DETAIL BIAYA"/>
      <sheetName val="REKAP PERSEDIAAN"/>
      <sheetName val="REKAP PENJUALAN"/>
      <sheetName val="REKAP HPP"/>
      <sheetName val="TBG"/>
      <sheetName val="SEGMEN 1-31"/>
      <sheetName val="LKH "/>
      <sheetName val="MONEYCROSSCEK"/>
      <sheetName val="BANK STATEMENT"/>
      <sheetName val="BANK LIVIA"/>
      <sheetName val="KB"/>
      <sheetName val="KO"/>
      <sheetName val="BD"/>
      <sheetName val="REKAP BIAYA"/>
      <sheetName val="BG"/>
      <sheetName val="PIUT MS SUPPORT"/>
      <sheetName val="NGINDEN"/>
      <sheetName val="HUTANG MS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COGS"/>
      <sheetName val="LAP PENJUALAN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 ALL"/>
      <sheetName val="SEGMEN"/>
      <sheetName val="SUPP IN GB"/>
      <sheetName val="SUPP OUT GB"/>
      <sheetName val="SUPP IN SWS"/>
      <sheetName val="SUPP OUT SWS"/>
      <sheetName val="IN gb"/>
      <sheetName val="OUT gb"/>
      <sheetName val="IN sws"/>
      <sheetName val="OUT sws"/>
      <sheetName val="LKH"/>
      <sheetName val="money crosscek"/>
      <sheetName val="BANK STATEMENT"/>
      <sheetName val="BANK LIVIA"/>
      <sheetName val="BANK BTN"/>
      <sheetName val="BG"/>
      <sheetName val="KB"/>
      <sheetName val="KO"/>
      <sheetName val="BD "/>
      <sheetName val="BP"/>
      <sheetName val="REKAP BIAYA"/>
      <sheetName val="TP 1"/>
      <sheetName val="TP"/>
      <sheetName val="PIUT TIV 1"/>
      <sheetName val="PIUT TIV"/>
      <sheetName val="PIUT PST 1"/>
      <sheetName val="PIUT PST"/>
      <sheetName val="PIUT MSS"/>
      <sheetName val="PIUT MS SPORT1"/>
      <sheetName val="SPS"/>
      <sheetName val="HUTANG MS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TBG"/>
      <sheetName val="SEGMEN"/>
      <sheetName val="IN"/>
      <sheetName val="OUT"/>
      <sheetName val="LKH"/>
      <sheetName val="CROSCEK"/>
      <sheetName val="BANK"/>
      <sheetName val="KB "/>
      <sheetName val="KO"/>
      <sheetName val="BD"/>
      <sheetName val="BP"/>
      <sheetName val="REKAP BIAY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TBG"/>
      <sheetName val="SEGMEN"/>
      <sheetName val="IN"/>
      <sheetName val="OUT"/>
      <sheetName val="LKH"/>
      <sheetName val="CROSCEK"/>
      <sheetName val="BANK"/>
      <sheetName val="KB"/>
      <sheetName val="KO"/>
      <sheetName val="BD"/>
      <sheetName val="BP"/>
      <sheetName val="REKAP BIAY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COGS"/>
      <sheetName val="LAP PENJUALAN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 all"/>
      <sheetName val="segmen"/>
      <sheetName val="SUPIN DGBR"/>
      <sheetName val="SUPOUT GDBR"/>
      <sheetName val="SUPIN"/>
      <sheetName val="SUPOUT"/>
      <sheetName val="LKH"/>
      <sheetName val="money crosscek"/>
      <sheetName val="BG"/>
      <sheetName val="BANK STATEMENT"/>
      <sheetName val="BANK LIVIA"/>
      <sheetName val="BANK BTN"/>
      <sheetName val="KB"/>
      <sheetName val="KO"/>
      <sheetName val="BD"/>
      <sheetName val="TP"/>
      <sheetName val="titipan pelanggan"/>
      <sheetName val="REKAP BIAYA"/>
      <sheetName val="PIUT MS.SUPPORT"/>
      <sheetName val="BBM"/>
      <sheetName val="HUTANG MS.SUPPORT"/>
      <sheetName val="SPS"/>
      <sheetName val="TI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RUGILABA"/>
      <sheetName val="NERACA LAJUR"/>
      <sheetName val="REKAP BIAYA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NJUALAN"/>
      <sheetName val="REKAP PERSEDIAAN"/>
      <sheetName val="REKAP HPP"/>
      <sheetName val="LKH"/>
      <sheetName val="MONEY CROSCEK"/>
      <sheetName val="SEGMEN 1-30"/>
      <sheetName val="TBG 30"/>
      <sheetName val="SUPPLIR IN "/>
      <sheetName val="BANK"/>
      <sheetName val="KB"/>
      <sheetName val="KO"/>
      <sheetName val="BD"/>
      <sheetName val="PIUT MS SUPPORT"/>
      <sheetName val="HUTANG MS SUPPORT"/>
      <sheetName val="KENJER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LAP PENJUALAN"/>
      <sheetName val="COGS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"/>
      <sheetName val="SUP IN GB"/>
      <sheetName val="SUPIN K29"/>
      <sheetName val="SUPOUT GB"/>
      <sheetName val="SUPOUT K29"/>
      <sheetName val="IN GB"/>
      <sheetName val="OUT GB"/>
      <sheetName val="IN k29"/>
      <sheetName val="OUT k29"/>
      <sheetName val="SEGMEN"/>
      <sheetName val="LKH"/>
      <sheetName val="BG"/>
      <sheetName val="KROSCEK"/>
      <sheetName val="BANK"/>
      <sheetName val="BANK LIVIA"/>
      <sheetName val="BANK BTN"/>
      <sheetName val="BANK NGINDEN"/>
      <sheetName val="KB"/>
      <sheetName val="KO"/>
      <sheetName val="BD"/>
      <sheetName val="BP"/>
      <sheetName val="REKAP BIAYA"/>
      <sheetName val="PIUT JMSTK"/>
      <sheetName val="PIUT JMSTK 1"/>
      <sheetName val="PIUT MS SUPORT"/>
      <sheetName val="PIUT MS.SUPORT 1"/>
      <sheetName val="PIUT PST"/>
      <sheetName val="PIUT PST 1"/>
      <sheetName val="PIUT TIV"/>
      <sheetName val="PIUT TIV 1"/>
      <sheetName val="PIUT TIV PROGRAM"/>
      <sheetName val="TTPN PLGN"/>
      <sheetName val="TTPN PLGN 1"/>
      <sheetName val="TP NGD"/>
      <sheetName val="MARGO"/>
      <sheetName val="HUT MS SUPORT"/>
      <sheetName val="KEND MARG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Menu Lap Keu"/>
      <sheetName val="MENU"/>
      <sheetName val="Lap. Laba Rugi"/>
      <sheetName val="Neraca"/>
      <sheetName val="DTL NRC"/>
      <sheetName val="TRN NRC"/>
      <sheetName val="TRN RL"/>
      <sheetName val="COA"/>
      <sheetName val="TISJUN"/>
      <sheetName val="PIUT"/>
      <sheetName val="BIAYA"/>
      <sheetName val="BUKU BANK"/>
      <sheetName val="WTB"/>
      <sheetName val="LPH"/>
      <sheetName val="COGS"/>
      <sheetName val="LR PERPRODUK"/>
      <sheetName val="COVER"/>
      <sheetName val="Cash Flow"/>
      <sheetName val="Rincian"/>
      <sheetName val="Referensi"/>
      <sheetName val="Neraca Sald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DETAIL BIAYA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DETAIL BIAYA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SEGMEN"/>
      <sheetName val="TYPE"/>
      <sheetName val="Titipan pelanggan"/>
      <sheetName val="BBM"/>
      <sheetName val="Bank"/>
      <sheetName val="GIRO"/>
      <sheetName val="LKH"/>
      <sheetName val="BD"/>
      <sheetName val="KB"/>
      <sheetName val="Kroscek"/>
      <sheetName val="REKAP TITIPAN PUSAT"/>
      <sheetName val="KO"/>
      <sheetName val="Rekap Ms.Support"/>
      <sheetName val="LKH S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PnL"/>
      <sheetName val="LABA KOTOR"/>
      <sheetName val="HPP+OA"/>
      <sheetName val="MENU"/>
      <sheetName val="NERACA"/>
      <sheetName val="RUGILABA"/>
      <sheetName val="NERACA LAJUR"/>
      <sheetName val="LAP PENJUALAN"/>
      <sheetName val="COGS"/>
      <sheetName val="MEMO JURNAL"/>
      <sheetName val="REKAP GL"/>
      <sheetName val="LAP MUTASI PRODUK"/>
      <sheetName val="ANALISA PIUTANG"/>
      <sheetName val="REKAP PERSEDIAAN"/>
      <sheetName val="REKAP PEMBELIAN"/>
      <sheetName val="REKAP PENJUALAN"/>
      <sheetName val="REKAP HPP"/>
      <sheetName val="MUT IN"/>
      <sheetName val="MUT OUT"/>
      <sheetName val="DIST OUT"/>
      <sheetName val="DIST IN"/>
      <sheetName val="BTB SUPP"/>
      <sheetName val="BKB SUPP"/>
      <sheetName val="TBG"/>
      <sheetName val="PVT"/>
      <sheetName val="SD"/>
      <sheetName val="KO"/>
      <sheetName val="KB"/>
      <sheetName val="BD"/>
      <sheetName val="BP"/>
      <sheetName val="TARIKAN PUSAT"/>
      <sheetName val="RKP TAG MS SUPPORT"/>
      <sheetName val="RINC TAG MS SUPPORT"/>
      <sheetName val="RKP TAG BENGKEL"/>
      <sheetName val="RINC TAG BENGKEL"/>
      <sheetName val="RKP PIUT PST"/>
      <sheetName val="PIUT PST DMS"/>
      <sheetName val="PIUT MS SUPPORT DMS"/>
      <sheetName val="RKP PIUT MS SUPPORT"/>
      <sheetName val="BANK"/>
      <sheetName val="CROSCEK"/>
      <sheetName val="PIUT TIV  DMS"/>
      <sheetName val="RKP PIUT TIV"/>
      <sheetName val="LKH"/>
      <sheetName val="GL PERHARI"/>
      <sheetName val="KK"/>
      <sheetName val="PIUTANG TIV PROG"/>
      <sheetName val="RKP GAJI"/>
      <sheetName val="TIPEL"/>
      <sheetName val="BB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Invoice"/>
      <sheetName val="Customer"/>
      <sheetName val="Barang"/>
      <sheetName val="Kartu Piutang"/>
      <sheetName val="FORMUL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NAV0"/>
      <sheetName val="Sheet1"/>
      <sheetName val="JAN'04"/>
      <sheetName val="FEB'04"/>
      <sheetName val="MARET 2004"/>
      <sheetName val="APRIL'04"/>
      <sheetName val="MEI'04"/>
      <sheetName val="JUNI'04"/>
      <sheetName val="JUL'04"/>
      <sheetName val="AGUS'04"/>
      <sheetName val="SEP'04"/>
      <sheetName val="OKT'04"/>
      <sheetName val="NOV'04"/>
      <sheetName val="Sheet3"/>
      <sheetName val="Sheet2"/>
      <sheetName val="Sheet4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HPP PABRIK"/>
      <sheetName val="HPP DEPO"/>
      <sheetName val="RUGILABA DEPO"/>
      <sheetName val="COGS"/>
      <sheetName val="NERACA"/>
      <sheetName val="NERACA LAJUR"/>
      <sheetName val="MEMO JURNAL"/>
      <sheetName val="REKAP GL"/>
      <sheetName val="LAP PENJUALAN"/>
      <sheetName val="RUGILABA PABRIK"/>
      <sheetName val="LABA per PRODUK"/>
      <sheetName val="Laporan Aliran Kas (Nrc)"/>
      <sheetName val="Beban Ditangguhkan"/>
      <sheetName val="Sheet1"/>
      <sheetName val="TAC perWEEK"/>
      <sheetName val="OA"/>
      <sheetName val="SUBSIDI OA"/>
      <sheetName val="RK PUSAT"/>
      <sheetName val="REKAP PPN"/>
      <sheetName val="REKAP PPH25"/>
      <sheetName val="LAP MUTASI PRODUK"/>
      <sheetName val="ANALISA PIUTANG"/>
      <sheetName val="REKAP PERSEDIAAN"/>
      <sheetName val="REKAP PENJUALAN"/>
      <sheetName val="REKAP HPP"/>
      <sheetName val="BTB SUPP"/>
      <sheetName val="BKB SUPP"/>
      <sheetName val="BKB DIST"/>
      <sheetName val="BTB DIST"/>
      <sheetName val="MUTASI OUT"/>
      <sheetName val="MUTASI IN"/>
      <sheetName val="STOK MORPHING"/>
      <sheetName val="TBG"/>
      <sheetName val="PVT MP"/>
      <sheetName val="PVT"/>
      <sheetName val="SD"/>
      <sheetName val="BANK"/>
      <sheetName val="TARIKAN PUSAT"/>
      <sheetName val="BANK SJT 55"/>
      <sheetName val="TAG BENGKEL &amp; MS SUPPORT"/>
      <sheetName val="REKAP 811010"/>
      <sheetName val="REKAP PIUT JAMSOSTEK"/>
      <sheetName val="TAG BENGKEL &amp; MS SUPPORT (2)"/>
      <sheetName val="REKAP PIUT KARYAWAN "/>
      <sheetName val="HTG BBM  2021"/>
      <sheetName val="BG"/>
      <sheetName val="TIPEL"/>
      <sheetName val="CashJournalReport"/>
      <sheetName val="GL"/>
      <sheetName val="LKH"/>
      <sheetName val="REKAP BIAYA"/>
      <sheetName val="BANK CIMB"/>
      <sheetName val=" CIMB VA STATEMENT "/>
      <sheetName val="PIUT PUSAT"/>
      <sheetName val="PIUT TIV"/>
      <sheetName val="BIAYA PROMOSI DAGANG"/>
      <sheetName val="PIUT MS SUPP"/>
      <sheetName val="PEND LAIN"/>
      <sheetName val="NRB"/>
      <sheetName val="PIUTANG TIV PROG"/>
      <sheetName val="PIUT TIV PROG 2020"/>
      <sheetName val="Selisih Harga"/>
      <sheetName val="HUTANG TI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HPP PABRIK"/>
      <sheetName val="HPP DEPO"/>
      <sheetName val="RUGILABA DEPO"/>
      <sheetName val="MENU"/>
      <sheetName val="NERACA"/>
      <sheetName val="NERACA LAJUR"/>
      <sheetName val="REKAP GL"/>
      <sheetName val="RUGILABA PABRIK"/>
      <sheetName val="LABA per PRODUK"/>
      <sheetName val="Laporan Aliran Kas (Nrc)"/>
      <sheetName val="Beban Ditangguhkan"/>
      <sheetName val="COGS"/>
      <sheetName val="LAP PENJUALAN"/>
      <sheetName val="Sheet1"/>
      <sheetName val="TAC perWEEK"/>
      <sheetName val="MEMO JURNAL"/>
      <sheetName val="OA"/>
      <sheetName val="SUBSIDI OA"/>
      <sheetName val="RK PUSAT"/>
      <sheetName val="REKAP PPN"/>
      <sheetName val="REKAP PPH25"/>
      <sheetName val="LAP MUTASI PRODUK"/>
      <sheetName val="ANALISA PIUTANG"/>
      <sheetName val="REKAP PERSEDIAAN"/>
      <sheetName val="REKAP PENJUALAN"/>
      <sheetName val="REKAP HPP"/>
      <sheetName val="BTB SUPP"/>
      <sheetName val="BKB SUPP"/>
      <sheetName val="BKB DIST"/>
      <sheetName val="BTB DIST"/>
      <sheetName val="MUTASI OUT"/>
      <sheetName val="MUTASI IN"/>
      <sheetName val="STOK MORPHING"/>
      <sheetName val="TBG"/>
      <sheetName val="PVT MP"/>
      <sheetName val="PVT"/>
      <sheetName val="SD"/>
      <sheetName val="BANK"/>
      <sheetName val="TARIKAN PUSAT"/>
      <sheetName val="BANK SJT 55"/>
      <sheetName val="TAG BENGKEL &amp; MS SUPPORT"/>
      <sheetName val="REKAP 811010"/>
      <sheetName val="REKAP PIUT JAMSOSTEK"/>
      <sheetName val="TAG BENGKEL &amp; MS SUPPORT (2)"/>
      <sheetName val="REKAP PIUT KARYAWAN "/>
      <sheetName val="HTG BBM  2021"/>
      <sheetName val="BG"/>
      <sheetName val="TIPEL"/>
      <sheetName val="CashJournalReport"/>
      <sheetName val="GL"/>
      <sheetName val="LKH"/>
      <sheetName val="REKAP BIAYA"/>
      <sheetName val="BANK CIMB"/>
      <sheetName val=" CIMB VA STATEMENT "/>
      <sheetName val="PIUT PUSAT"/>
      <sheetName val="PIUT TIV"/>
      <sheetName val="BIAYA PROMOSI DAGANG"/>
      <sheetName val="PIUT MS SUPP"/>
      <sheetName val="PEND LAIN"/>
      <sheetName val="NRB"/>
      <sheetName val="PIUTANG TIV PROG"/>
      <sheetName val="PIUT TIV PROG 2020"/>
      <sheetName val="Selisih Harga"/>
      <sheetName val="HUTANG TIV"/>
    </sheetNames>
    <sheetDataSet>
      <sheetData sheetId="0"/>
      <sheetData sheetId="1"/>
      <sheetData sheetId="2"/>
      <sheetData sheetId="3">
        <row r="2">
          <cell r="G2" t="str">
            <v>DEPO PASURUAN</v>
          </cell>
        </row>
        <row r="4">
          <cell r="G4" t="str">
            <v>PER 30 NOVEMBER 2021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>
        <row r="209">
          <cell r="AF209">
            <v>414791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HPP PABRIK"/>
      <sheetName val="HPP DEPO"/>
      <sheetName val="RUGILABA DEPO"/>
      <sheetName val="MENU"/>
      <sheetName val="NERACA"/>
      <sheetName val="RUGILABA PABRIK"/>
      <sheetName val="LABA per PRODUK"/>
      <sheetName val="Laporan Aliran Kas (Nrc)"/>
      <sheetName val="Beban Ditangguhkan"/>
      <sheetName val="NERACA LAJUR"/>
      <sheetName val="COGS"/>
      <sheetName val="LAP PENJUALAN"/>
      <sheetName val="Sheet1"/>
      <sheetName val="TAC perWEEK"/>
      <sheetName val="MEMO JURNAL"/>
      <sheetName val="OA"/>
      <sheetName val="SUBSIDI OA"/>
      <sheetName val="REKAP GL"/>
      <sheetName val="RK PUSAT"/>
      <sheetName val="REKAP PPN"/>
      <sheetName val="REKAP PPH25"/>
      <sheetName val="LAP MUTASI PRODUK"/>
      <sheetName val="ANALISA PIUTANG"/>
      <sheetName val="REKAP PERSEDIAAN"/>
      <sheetName val="REKAP PENJUALAN"/>
      <sheetName val="REKAP HPP"/>
      <sheetName val="BTB SUPP"/>
      <sheetName val="BKB SUPP"/>
      <sheetName val="BKB DIST"/>
      <sheetName val="BTB DIST"/>
      <sheetName val="MUTASI OUT"/>
      <sheetName val="MUTASI IN"/>
      <sheetName val="STOK MORPHING"/>
      <sheetName val="TBG"/>
      <sheetName val="PVT MP"/>
      <sheetName val="PVT"/>
      <sheetName val="SD"/>
      <sheetName val="BANK"/>
      <sheetName val="TARIKAN PUSAT"/>
      <sheetName val="BANK SJT 55"/>
      <sheetName val="TAG BENGKEL &amp; MS SUPPORT"/>
      <sheetName val="REKAP 811010"/>
      <sheetName val="REKAP PIUT JAMSOSTEK"/>
      <sheetName val="TAG BENGKEL &amp; MS SUPPORT (2)"/>
      <sheetName val="REKAP PIUT KARYAWAN "/>
      <sheetName val="HTG BBM  2021"/>
      <sheetName val="BG"/>
      <sheetName val="TIPEL"/>
      <sheetName val="CashJournalReport"/>
      <sheetName val="GL"/>
      <sheetName val="LKH"/>
      <sheetName val="REKAP BIAYA"/>
      <sheetName val="BANK CIMB"/>
      <sheetName val=" CIMB VA STATEMENT "/>
      <sheetName val="PIUT PUSAT"/>
      <sheetName val="PIUT TIV"/>
      <sheetName val="BIAYA PROMOSI DAGANG"/>
      <sheetName val="PIUT MS SUPP"/>
      <sheetName val="PEND LAIN"/>
      <sheetName val="NRB"/>
      <sheetName val="PIUTANG TIV PROG"/>
      <sheetName val="PIUT TIV PROG 2020"/>
      <sheetName val="Selisih Harga"/>
      <sheetName val="HUTANG TIV"/>
    </sheetNames>
    <sheetDataSet>
      <sheetData sheetId="0"/>
      <sheetData sheetId="1"/>
      <sheetData sheetId="2"/>
      <sheetData sheetId="3">
        <row r="4">
          <cell r="G4" t="str">
            <v>PER 30 NOVEMBER 2021</v>
          </cell>
        </row>
      </sheetData>
      <sheetData sheetId="4"/>
      <sheetData sheetId="5"/>
      <sheetData sheetId="6"/>
      <sheetData sheetId="7"/>
      <sheetData sheetId="8"/>
      <sheetData sheetId="9">
        <row r="159">
          <cell r="G159">
            <v>25856689870</v>
          </cell>
          <cell r="H159">
            <v>25856689870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244">
          <cell r="G244">
            <v>731896935.53</v>
          </cell>
        </row>
      </sheetData>
      <sheetData sheetId="57"/>
      <sheetData sheetId="58">
        <row r="17">
          <cell r="F17">
            <v>136745468.96</v>
          </cell>
        </row>
      </sheetData>
      <sheetData sheetId="59"/>
      <sheetData sheetId="60"/>
      <sheetData sheetId="61"/>
      <sheetData sheetId="62"/>
      <sheetData sheetId="63"/>
    </sheetDataSet>
  </externalBook>
</externalLink>
</file>

<file path=xl/externalLinks/externalLink4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u_lieu"/>
      <sheetName val="Tong_gia"/>
      <sheetName val="Chi_tiet_gia"/>
      <sheetName val="KL_dao_Lap_dat"/>
      <sheetName val="THKP_don_gia_chao"/>
      <sheetName val="Tong_GT_khac_Pbo_vao_GT"/>
      <sheetName val="THKP_XL_Khac"/>
      <sheetName val="Lan_trai_tam"/>
      <sheetName val="Chuyen_quan"/>
      <sheetName val="Den_bu"/>
      <sheetName val="VL_NC_M_XL_khac"/>
      <sheetName val="BT_cot_thep"/>
      <sheetName val="KL_cot_thep"/>
      <sheetName val="Dap_Dat"/>
      <sheetName val="Tinh_CT_dao_dat_Luu"/>
      <sheetName val="Tinh_CT_dao_dat"/>
      <sheetName val="Chi_tiet_cot_pha"/>
      <sheetName val="Chiet_tinh_don_gia"/>
      <sheetName val="Don_gia_VCTC"/>
      <sheetName val="Gia_HTXL+VC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7.xml><?xml version="1.0" encoding="utf-8"?>
<externalLink xmlns="http://schemas.openxmlformats.org/spreadsheetml/2006/main">
  <externalBook xmlns:r="http://schemas.openxmlformats.org/officeDocument/2006/relationships" r:id="rId1">
    <sheetNames>
      <sheetName val="Receipt"/>
      <sheetName val="Invoice"/>
      <sheetName val="Customers"/>
      <sheetName val="TermsOfUse"/>
    </sheetNames>
    <sheetDataSet>
      <sheetData sheetId="0"/>
      <sheetData sheetId="1"/>
      <sheetData sheetId="2"/>
      <sheetData sheetId="3"/>
    </sheetDataSet>
  </externalBook>
</externalLink>
</file>

<file path=xl/externalLinks/externalLink48.xml><?xml version="1.0" encoding="utf-8"?>
<externalLink xmlns="http://schemas.openxmlformats.org/spreadsheetml/2006/main">
  <externalBook xmlns:r="http://schemas.openxmlformats.org/officeDocument/2006/relationships" r:id="rId1">
    <sheetNames>
      <sheetName val="dgct"/>
      <sheetName val="dtct"/>
      <sheetName val="gvl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LKH"/>
      <sheetName val="MANEY KROSCEK"/>
      <sheetName val="SEGMEN 1-31"/>
      <sheetName val="tbg"/>
      <sheetName val="Supplier in"/>
      <sheetName val="BANK"/>
      <sheetName val="KB "/>
      <sheetName val="KO"/>
      <sheetName val="BD"/>
      <sheetName val="REKAP BIAYA"/>
      <sheetName val="PIUT SUPPORT"/>
      <sheetName val="hutang ms support"/>
      <sheetName val="KENJER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50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DETAIL BIAYA"/>
      <sheetName val="REKAP PERSEDIAAN"/>
      <sheetName val="REKAP PENJUALAN"/>
      <sheetName val="REKAP HPP"/>
      <sheetName val="TBG"/>
      <sheetName val="SEGMEN 1-31"/>
      <sheetName val="LKH"/>
      <sheetName val="MONEYCROSCEK "/>
      <sheetName val="BANK"/>
      <sheetName val="BANK LIVIA"/>
      <sheetName val="KB"/>
      <sheetName val="KO"/>
      <sheetName val="BD"/>
      <sheetName val="REKAP BIAYA"/>
      <sheetName val="PIUT MSSUPPORT"/>
      <sheetName val="GRESIK"/>
      <sheetName val="HUTANG MS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53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DETAIL BIAYA"/>
      <sheetName val="TBG"/>
      <sheetName val="SEGMEN 1-30"/>
      <sheetName val="LKH"/>
      <sheetName val="MONEY CROSCEK"/>
      <sheetName val="BANK STATEMENT"/>
      <sheetName val="BANK LIVIA"/>
      <sheetName val="KB"/>
      <sheetName val="KO"/>
      <sheetName val="BD"/>
      <sheetName val="BG"/>
      <sheetName val="REKAP BIAYA"/>
      <sheetName val="PIUT MS SUPPORT"/>
      <sheetName val="HUTANG MS SUPPORT"/>
      <sheetName val="GRES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54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COGS"/>
      <sheetName val="LAP PENJUALAN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SUPIN MARGO"/>
      <sheetName val="SUPIN P8"/>
      <sheetName val="TBG ALL"/>
      <sheetName val="SEGMEN"/>
      <sheetName val="LKH"/>
      <sheetName val="money crosscek"/>
      <sheetName val="BANK STATEMENT"/>
      <sheetName val="BANK LIVIA"/>
      <sheetName val="BANK BTN"/>
      <sheetName val="KB"/>
      <sheetName val="KO"/>
      <sheetName val="BD"/>
      <sheetName val="BG"/>
      <sheetName val="Rekap Biaya"/>
      <sheetName val="TP"/>
      <sheetName val="Titipan plgn"/>
      <sheetName val="piut ms support"/>
      <sheetName val="margo"/>
      <sheetName val="Hutang ms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55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TBG"/>
      <sheetName val="SEGMEN"/>
      <sheetName val="LKH"/>
      <sheetName val="maney kroscek"/>
      <sheetName val="BANK STATEMENT"/>
      <sheetName val="KB "/>
      <sheetName val="KO"/>
      <sheetName val="BD"/>
      <sheetName val="piut ms.support"/>
      <sheetName val="REKAP BIAYA"/>
      <sheetName val="TIV"/>
      <sheetName val="kenjeran"/>
      <sheetName val="HUTANG MS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56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COGS"/>
      <sheetName val="LAP PENJUALAN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"/>
      <sheetName val="SEGMEN 1-30"/>
      <sheetName val="LKH"/>
      <sheetName val="money crosscek"/>
      <sheetName val="BANK STATEMENT"/>
      <sheetName val="BANK LIVIA"/>
      <sheetName val="BANK BTN"/>
      <sheetName val="KB"/>
      <sheetName val="KO"/>
      <sheetName val="BD"/>
      <sheetName val="BG"/>
      <sheetName val="REKAP BIAYA"/>
      <sheetName val="SUPP IN 1-30 SWS"/>
      <sheetName val="SUPP IN 1-30 GB"/>
      <sheetName val="BBM NOVEMBER"/>
      <sheetName val="titipan pelanggan"/>
      <sheetName val="TP 1-30"/>
      <sheetName val="piutang ms support"/>
      <sheetName val="HUTANG MS.SUpport"/>
      <sheetName val="S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DETAIL BIAYA"/>
      <sheetName val="REKAP PERSEDIAAN"/>
      <sheetName val="REKAP PENJUALAN"/>
      <sheetName val="REKAP HPP"/>
      <sheetName val="TBG"/>
      <sheetName val="SEG 01 - 30  NOV"/>
      <sheetName val="LKH "/>
      <sheetName val="MONEYCROSSCEK"/>
      <sheetName val="BANK STATEMENT"/>
      <sheetName val="KB"/>
      <sheetName val="KO"/>
      <sheetName val="BD"/>
      <sheetName val="REKAP BIAYA"/>
      <sheetName val="BG"/>
      <sheetName val="PIUT MS SUPPORT"/>
      <sheetName val="HUTANG MS SUPPORT"/>
      <sheetName val="NGIND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58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TBG 31"/>
      <sheetName val="SUPP OUT 1-31 OKT"/>
      <sheetName val="segmen 1-31"/>
      <sheetName val="LKH"/>
      <sheetName val="MONEY CROSCEK"/>
      <sheetName val="BANK STATEMENT"/>
      <sheetName val="KB"/>
      <sheetName val="KO"/>
      <sheetName val="BD"/>
      <sheetName val="REKAP BIAYA"/>
      <sheetName val="PIUT MS SUPPORT"/>
      <sheetName val="KENJERAN"/>
      <sheetName val="HUTANG MS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59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DETAIL BIAYA"/>
      <sheetName val="TBG"/>
      <sheetName val="SEGMEN 1-31"/>
      <sheetName val="LKH"/>
      <sheetName val="MONEY CROSCEK"/>
      <sheetName val="KB"/>
      <sheetName val="KO"/>
      <sheetName val="BD"/>
      <sheetName val="BANK"/>
      <sheetName val="BANK LIVIA"/>
      <sheetName val="REKAP BIAYA"/>
      <sheetName val="BG"/>
      <sheetName val="PIUT MS SUPPORT"/>
      <sheetName val="GRESIK"/>
      <sheetName val="HUTANG MS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60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COGS"/>
      <sheetName val="LAP PENJUALAN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 SWS"/>
      <sheetName val="SEGMEN 1-31"/>
      <sheetName val="LKH"/>
      <sheetName val="money crosscek"/>
      <sheetName val="KB"/>
      <sheetName val="KO"/>
      <sheetName val="BD"/>
      <sheetName val="BANK"/>
      <sheetName val="BANK BTN"/>
      <sheetName val="BG"/>
      <sheetName val="BANK LIVIA"/>
      <sheetName val="titipan pelanggan"/>
      <sheetName val="TP 1-31"/>
      <sheetName val="piutang ms support"/>
      <sheetName val="REKAP BIAYA"/>
      <sheetName val="BBM OKTOBER"/>
      <sheetName val="SUPP IN SPS"/>
      <sheetName val="supp in GLN"/>
      <sheetName val="sps"/>
      <sheetName val="HUTANG MS SUPPOR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61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HUTANG MS SUPPORT"/>
      <sheetName val="RUGILABA"/>
      <sheetName val="REKAP BIAYA"/>
      <sheetName val="NERACA LAJUR"/>
      <sheetName val="COGS"/>
      <sheetName val="LAP PENJUALAN"/>
      <sheetName val="LAP MUTASI PRODUK"/>
      <sheetName val="REKAP GL"/>
      <sheetName val="MEMO JURNAL"/>
      <sheetName val="ANALISA PIUTANG"/>
      <sheetName val="LAPORAN LAIN"/>
      <sheetName val="DETAIL BIAYA"/>
      <sheetName val="REKAP PERSEDIAAN"/>
      <sheetName val="REKAP PENJUALAN"/>
      <sheetName val="REKAP HPP"/>
      <sheetName val="TBG"/>
      <sheetName val="SEGMEN DRIVER 1-30"/>
      <sheetName val="KB"/>
      <sheetName val="KO"/>
      <sheetName val="BD"/>
      <sheetName val="LKH"/>
      <sheetName val="BG"/>
      <sheetName val="BANK"/>
      <sheetName val="MONEY CROSCEK"/>
      <sheetName val="BANK LIVIA"/>
      <sheetName val="PIUT MS SUPPORT"/>
      <sheetName val="NGIND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62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LAP PENJUALAN"/>
      <sheetName val="COGS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 ALL"/>
      <sheetName val="SEGMEN"/>
      <sheetName val="MUTIN SPS"/>
      <sheetName val="MUTOUT SPS"/>
      <sheetName val="MUTIN GB"/>
      <sheetName val="MUTOUT GB"/>
      <sheetName val="SUPP IN GB"/>
      <sheetName val="SUPP OUT GB"/>
      <sheetName val="LKH"/>
      <sheetName val="money crosscek"/>
      <sheetName val="BANK STATEMENT"/>
      <sheetName val="BANK LIVIA"/>
      <sheetName val="BANK BTN"/>
      <sheetName val="KB"/>
      <sheetName val="KO"/>
      <sheetName val="BD"/>
      <sheetName val="BP"/>
      <sheetName val="BG"/>
      <sheetName val="REKAP BIAYA "/>
      <sheetName val="PIUT JAMSOSTEK 1"/>
      <sheetName val="PIUT JAMSOSTEK"/>
      <sheetName val="PIUT PUSAT 1"/>
      <sheetName val="PIUTANG PUSAT"/>
      <sheetName val="PIUT MS SUPORT 1"/>
      <sheetName val="PIUTANG MS SUPORT"/>
      <sheetName val="PIUT TIV"/>
      <sheetName val="PIUT TIV 1"/>
      <sheetName val="TP 1"/>
      <sheetName val="TP"/>
      <sheetName val="HUTANG MS SUPPORT"/>
      <sheetName val="S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63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COGS"/>
      <sheetName val="LAP PENJUALAN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"/>
      <sheetName val="segmen driver 1-31"/>
      <sheetName val="supp in gb"/>
      <sheetName val="supp in sws"/>
      <sheetName val="LKH"/>
      <sheetName val="money crosscek"/>
      <sheetName val="BANK STATEMENT"/>
      <sheetName val="BANK BTN"/>
      <sheetName val="BANK LIVIA"/>
      <sheetName val="BG"/>
      <sheetName val="KB "/>
      <sheetName val="KO"/>
      <sheetName val="BD"/>
      <sheetName val="BBM"/>
      <sheetName val="REKAP BIAYA"/>
      <sheetName val="titipan pelanggan"/>
      <sheetName val="TP 1-31"/>
      <sheetName val="PIUT MS.SUPPORT"/>
      <sheetName val="HUTANG MS.SUPPORT"/>
      <sheetName val="SP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64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ANALISA PIUTANG"/>
      <sheetName val="LAP MUTASI PRODUK"/>
      <sheetName val="LAPORAN LAIN"/>
      <sheetName val="REKAP PERSEDIAAN"/>
      <sheetName val="REKAP PENJUALAN"/>
      <sheetName val="REKAP HPP"/>
      <sheetName val="DETAIL BIAYA"/>
      <sheetName val="TBG"/>
      <sheetName val="SEGMEN 1-31"/>
      <sheetName val="LKH"/>
      <sheetName val="MONEYCROSCEK"/>
      <sheetName val="BANK STATEMENT"/>
      <sheetName val="BANK LIVIA"/>
      <sheetName val="KB"/>
      <sheetName val="KO"/>
      <sheetName val="BD"/>
      <sheetName val="BG"/>
      <sheetName val="REKAP BIAYA"/>
      <sheetName val="PIUT MS SUPPORT"/>
      <sheetName val="hutang ms support"/>
      <sheetName val="gresik"/>
      <sheetName val="PROGRAM TIV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5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DETAIL BIAYA"/>
      <sheetName val="REKAP PERSEDIAAN"/>
      <sheetName val="REKAP PENJUALAN"/>
      <sheetName val="REKAP HPP"/>
      <sheetName val="TBG"/>
      <sheetName val="SEGMEN "/>
      <sheetName val="LKH"/>
      <sheetName val="MONEYCROSCEK "/>
      <sheetName val="KB"/>
      <sheetName val="KO"/>
      <sheetName val="BD"/>
      <sheetName val="REKAP BIAYA"/>
      <sheetName val="BANK"/>
      <sheetName val="HUTANG MS SUPPORT"/>
      <sheetName val="PIUT MSSUPPORT"/>
      <sheetName val="GRES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66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COGS"/>
      <sheetName val="LAP PENJUALAN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"/>
      <sheetName val="SUPIN GDG BARU"/>
      <sheetName val="SUPIN MARGO"/>
      <sheetName val="SEGEMEN SPS + PTC"/>
      <sheetName val="LKH"/>
      <sheetName val="money crosscek"/>
      <sheetName val="BANK STATEMENT"/>
      <sheetName val="BG"/>
      <sheetName val="BANK LIVIA"/>
      <sheetName val="BANK BTN"/>
      <sheetName val="KB"/>
      <sheetName val="KO"/>
      <sheetName val="BD"/>
      <sheetName val="TP"/>
      <sheetName val="titipan pelanggan"/>
      <sheetName val="PIUT MS.SUPPORT"/>
      <sheetName val="SPS"/>
      <sheetName val="REKAP BIAYA"/>
      <sheetName val="BBM"/>
      <sheetName val="HUTANG MS.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67.xml><?xml version="1.0" encoding="utf-8"?>
<externalLink xmlns="http://schemas.openxmlformats.org/spreadsheetml/2006/main">
  <externalBook xmlns:r="http://schemas.openxmlformats.org/officeDocument/2006/relationships" r:id="rId1">
    <sheetNames>
      <sheetName val="invoice"/>
      <sheetName val="Data Isian"/>
      <sheetName val="Klaim Repack"/>
      <sheetName val="Laporan Data Stock Akir"/>
      <sheetName val="Laporan"/>
      <sheetName val="Data"/>
      <sheetName val="Nama Depo"/>
      <sheetName val="Produk"/>
      <sheetName val="Driver"/>
      <sheetName val="Program Klaim ke Y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8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REKAP PERSEDIAAN"/>
      <sheetName val="REKAP PENJUALAN"/>
      <sheetName val="REKAP HPP"/>
      <sheetName val="SD"/>
      <sheetName val="PVT"/>
      <sheetName val="TBG"/>
      <sheetName val="MUT IN"/>
      <sheetName val="MUT OUT"/>
      <sheetName val="KB"/>
      <sheetName val="KO"/>
      <sheetName val="BD"/>
      <sheetName val="BP"/>
      <sheetName val="TP"/>
      <sheetName val="LKH"/>
      <sheetName val="BIAYA"/>
      <sheetName val="CROSCEK"/>
      <sheetName val="BANK STATEMENT"/>
      <sheetName val="TITIPAN PELANGGAN"/>
      <sheetName val="PIUTANG TIV"/>
      <sheetName val="PIUTANG PUSAT"/>
      <sheetName val="PIUTANG JAMSOSTEK"/>
      <sheetName val="PIUTANG MS SUPPORT"/>
      <sheetName val="PIUT MS SUPPOT DMS"/>
      <sheetName val="PIUT  PUSAT DMS"/>
      <sheetName val="PIUT TIV DMS"/>
      <sheetName val="RINC TAG MS SUPPORT"/>
      <sheetName val="RKP TAG MS SUPPORT"/>
      <sheetName val="PIUT TIV PROGRAM 1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70.xml><?xml version="1.0" encoding="utf-8"?>
<externalLink xmlns="http://schemas.openxmlformats.org/spreadsheetml/2006/main">
  <externalBook xmlns:r="http://schemas.openxmlformats.org/officeDocument/2006/relationships" r:id="rId1">
    <sheetNames>
      <sheetName val="Hutang"/>
      <sheetName val="Biaya Proy"/>
      <sheetName val="Persediaan"/>
      <sheetName val="PiutKar"/>
      <sheetName val="PIUT DAGANG"/>
      <sheetName val="catatan Laporon"/>
      <sheetName val="Rugi laba"/>
      <sheetName val="NERAC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72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DETAIL BIAYA"/>
      <sheetName val="LKH SPS"/>
      <sheetName val="TBG"/>
      <sheetName val="Segmen"/>
      <sheetName val="giro"/>
      <sheetName val="Maney kroscek SPS"/>
      <sheetName val="KB"/>
      <sheetName val="KO"/>
      <sheetName val="BD"/>
      <sheetName val="Bank"/>
      <sheetName val="REKAP BIAYA"/>
      <sheetName val="bank livia"/>
      <sheetName val="gresik"/>
      <sheetName val="hutang ms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73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RUGILABA"/>
      <sheetName val="NERACA LAJUR"/>
      <sheetName val="LAP PENJUALAN"/>
      <sheetName val="COGS"/>
      <sheetName val="MEMO JURNAL"/>
      <sheetName val="REKAP GL"/>
      <sheetName val="LAP MUTASI PRODUK"/>
      <sheetName val="ANALISA PIUTANG"/>
      <sheetName val="REKAP PERSEDIAAN"/>
      <sheetName val="REKAP PENJUALAN"/>
      <sheetName val="REKAP HPP"/>
      <sheetName val="TBG "/>
      <sheetName val="MUT IN "/>
      <sheetName val="MUT OUT"/>
      <sheetName val="SUPP IN "/>
      <sheetName val="SUPP OUT "/>
      <sheetName val="SD"/>
      <sheetName val="PVT"/>
      <sheetName val="KB"/>
      <sheetName val="KO"/>
      <sheetName val="BD"/>
      <sheetName val="BP"/>
      <sheetName val="TP"/>
      <sheetName val="LKH SPS"/>
      <sheetName val="MONEY CROSSCEK G SPS"/>
      <sheetName val="BANK STATEMENT"/>
      <sheetName val="BANK LIVIA"/>
      <sheetName val="TITIPAN PELANGGAN"/>
      <sheetName val="PIUTANG PUSAT"/>
      <sheetName val="PIUTANG JAMSOSTEK"/>
      <sheetName val="PIUTANG MS SUPPORT"/>
      <sheetName val="PIUT JAMSOSTEK DMS"/>
      <sheetName val="PIUT MS SUPPORT DMS"/>
      <sheetName val="PIUT PUSAT DMS"/>
      <sheetName val="RKP TAG MS SUPPORT"/>
      <sheetName val="RINC TAG BENGKEL"/>
      <sheetName val="RINC TAG MS SUPPORT"/>
      <sheetName val="PIUTANG TIV"/>
      <sheetName val="PIUT TIV DMS"/>
      <sheetName val="RKP TAG BENGKEL"/>
      <sheetName val="PIUTANG TIV PROGAM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74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DETAIL BIAYA"/>
      <sheetName val="TBG 1-31"/>
      <sheetName val="SEGMEN 1-31"/>
      <sheetName val="SUPP OUT 1-31 DES"/>
      <sheetName val="LKH SPS"/>
      <sheetName val="MONEY CROSSCEK G SPS"/>
      <sheetName val="BANK STATEMENT"/>
      <sheetName val="BANK LIVIA"/>
      <sheetName val="KB"/>
      <sheetName val="KO"/>
      <sheetName val="BD"/>
      <sheetName val="REKAP BIAYA"/>
      <sheetName val="BG"/>
      <sheetName val="PIUT MS SUPPORT"/>
      <sheetName val="HUTANG MS SUPPORT"/>
      <sheetName val="GRES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76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LAP PENJUALAN"/>
      <sheetName val="COGS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 ALL"/>
      <sheetName val="SEGMEN"/>
      <sheetName val="SUPP IN SPS"/>
      <sheetName val="SUPP OUT SPS"/>
      <sheetName val="SUPP IN GB"/>
      <sheetName val="SUPP OUT GB"/>
      <sheetName val="IN GB"/>
      <sheetName val="OUT GB"/>
      <sheetName val="OUT SPS"/>
      <sheetName val="LKH"/>
      <sheetName val="money crosscek"/>
      <sheetName val="BANK STATEMENT"/>
      <sheetName val="BANK LIVIA"/>
      <sheetName val="BANK BTN"/>
      <sheetName val="KB"/>
      <sheetName val="KO"/>
      <sheetName val="BD"/>
      <sheetName val="BP"/>
      <sheetName val="BG"/>
      <sheetName val="REKAP BIAYA"/>
      <sheetName val="TP "/>
      <sheetName val="TP 1"/>
      <sheetName val="PIUT TIV 1"/>
      <sheetName val="PIUT TIV "/>
      <sheetName val="PIUT PUSAT1"/>
      <sheetName val="PIUT PUSAT "/>
      <sheetName val="PIUT MS SUPPORT "/>
      <sheetName val="PIUT MS SUPORT 1"/>
      <sheetName val="HUTANG MS SUPPORT"/>
      <sheetName val="S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77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"/>
      <sheetName val="SEGMEN"/>
      <sheetName val="SUPP IN 1-31 MEI"/>
      <sheetName val="SUPP OUT 1-31 MEI"/>
      <sheetName val="IN"/>
      <sheetName val="OUT"/>
      <sheetName val="LKH SPS"/>
      <sheetName val="MONEY CROSSCEK G SPS"/>
      <sheetName val="BANK"/>
      <sheetName val="BANK LIVIA"/>
      <sheetName val="KB"/>
      <sheetName val="KO "/>
      <sheetName val="BD "/>
      <sheetName val="BP"/>
      <sheetName val="BG"/>
      <sheetName val="TP"/>
      <sheetName val="TP 1"/>
      <sheetName val="PIUT TIV"/>
      <sheetName val="PIUT TIV 1"/>
      <sheetName val="PIUT PUSAT"/>
      <sheetName val="PIUT PUSAT 1"/>
      <sheetName val="PIUT MS SUPPORT"/>
      <sheetName val="piut support1"/>
      <sheetName val="GRESIK"/>
      <sheetName val="HUTANG MS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78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DETAIL BIAYA"/>
      <sheetName val="LKH"/>
      <sheetName val="MONEY CROSCEK"/>
      <sheetName val="KB"/>
      <sheetName val="KO"/>
      <sheetName val="BD"/>
      <sheetName val="BG"/>
      <sheetName val="REKAP BIAYA"/>
      <sheetName val="BANK"/>
      <sheetName val="bank livia"/>
      <sheetName val="HUTANG MS SUPPORT"/>
      <sheetName val="GRES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79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TBG"/>
      <sheetName val="SEGMEN 1-30"/>
      <sheetName val="SUPP OUT 1-30"/>
      <sheetName val="LKH"/>
      <sheetName val="MONEY CROSSCEK"/>
      <sheetName val="BANK STATEMENT"/>
      <sheetName val="REKAP BIAYA"/>
      <sheetName val="KB"/>
      <sheetName val="KO"/>
      <sheetName val="BD"/>
      <sheetName val="PIUT MS SUPPORT"/>
      <sheetName val="KENJERAN"/>
      <sheetName val="HUTANG MS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80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REKAP PERSEDIAAN"/>
      <sheetName val="REKAP PENJUALAN"/>
      <sheetName val="REKAP HPP"/>
      <sheetName val="PROGRAM LOKAL JAN'14 "/>
      <sheetName val="MUT IN"/>
      <sheetName val="MUT OUT"/>
      <sheetName val="TBG"/>
      <sheetName val="DIST IN"/>
      <sheetName val="DIST OUT"/>
      <sheetName val="PVT"/>
      <sheetName val="SD"/>
      <sheetName val="LKH "/>
      <sheetName val="BANK"/>
      <sheetName val="KB "/>
      <sheetName val="KO "/>
      <sheetName val="BD "/>
      <sheetName val="BP "/>
      <sheetName val="TARIKAN PUSAT"/>
      <sheetName val="PIUT PST DMS"/>
      <sheetName val="PIUT PST "/>
      <sheetName val="RINC TAG MS SUPPORT"/>
      <sheetName val="REKAP TAG MS SUPPORT"/>
      <sheetName val="RINC TAG BENGKL"/>
      <sheetName val="RKP TAG BENGKEL"/>
      <sheetName val="CROSCEK"/>
      <sheetName val="GL PERHARI"/>
      <sheetName val="KK"/>
      <sheetName val="PIUT MS SUPP DMS"/>
      <sheetName val="PIUT MS SUPP "/>
      <sheetName val="PIUT TIV DMS"/>
      <sheetName val="PIUT TIV"/>
      <sheetName val="JMSTK"/>
      <sheetName val="RKP GAJI"/>
      <sheetName val="PIUT TIV PRO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81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MEMO JURNAL"/>
      <sheetName val="REKAP GL"/>
      <sheetName val="LAP MUTASI PRODUK"/>
      <sheetName val="ANALISA PIUTANG"/>
      <sheetName val="LAPORAN LAIN"/>
      <sheetName val="LAP PENJUALAN"/>
      <sheetName val="REKAP PERSEDIAAN"/>
      <sheetName val="REKAP PENJUALAN"/>
      <sheetName val="REKAP HPP"/>
      <sheetName val="TBG"/>
      <sheetName val="SEGMEN"/>
      <sheetName val="IN"/>
      <sheetName val="OUT"/>
      <sheetName val="LKH"/>
      <sheetName val="CROSCEK"/>
      <sheetName val="BANK"/>
      <sheetName val="KB "/>
      <sheetName val="KO"/>
      <sheetName val="BD"/>
      <sheetName val="BP"/>
      <sheetName val="REKAP BIAY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82.xml><?xml version="1.0" encoding="utf-8"?>
<externalLink xmlns="http://schemas.openxmlformats.org/spreadsheetml/2006/main">
  <externalBook xmlns:r="http://schemas.openxmlformats.org/officeDocument/2006/relationships" r:id="rId1">
    <sheetNames>
      <sheetName val="LPH"/>
      <sheetName val="1"/>
      <sheetName val="2"/>
      <sheetName val="3"/>
      <sheetName val="4"/>
      <sheetName val="5"/>
      <sheetName val="TYPE"/>
      <sheetName val="HARG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83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LAP PENJUALAN"/>
      <sheetName val="COGS"/>
      <sheetName val="MEMO JURNAL"/>
      <sheetName val="LAP MUTASI PRODUK"/>
      <sheetName val="REKAP GL"/>
      <sheetName val="ANALISA PIUTANG"/>
      <sheetName val="REKAP PERSEDIAAN"/>
      <sheetName val="REKAP PENJUALAN"/>
      <sheetName val="REKAP HPP"/>
      <sheetName val="TBG"/>
      <sheetName val="SUPP OUT SWS"/>
      <sheetName val="SUPP IN GB "/>
      <sheetName val="SUPP OUT GB"/>
      <sheetName val="SUPP IN SWS"/>
      <sheetName val="MUT IN SWS"/>
      <sheetName val="MUT OUT SWS"/>
      <sheetName val="MUT IN GB"/>
      <sheetName val="MUT OUT GB"/>
      <sheetName val="SD"/>
      <sheetName val="PVT SD"/>
      <sheetName val="Sheet1"/>
      <sheetName val="KB"/>
      <sheetName val="KO"/>
      <sheetName val="BD"/>
      <sheetName val="BP"/>
      <sheetName val="TP"/>
      <sheetName val="LKH"/>
      <sheetName val="CROSCEK"/>
      <sheetName val="BANK STATEMENT "/>
      <sheetName val="BANK LIVIA"/>
      <sheetName val="BANK BTN "/>
      <sheetName val="BANK PREMIER "/>
      <sheetName val="KONTROL KLIRINGAN "/>
      <sheetName val="BANK BANAMON"/>
      <sheetName val="TITIPAN PELANGGAN"/>
      <sheetName val="PIUTANG PUSAT"/>
      <sheetName val="PIUTANG TIV"/>
      <sheetName val="PIUTANG JAMSOSTEK"/>
      <sheetName val="PIUTANG MS SUPPORT"/>
      <sheetName val="PIUT JAMSOSTEK DMS"/>
      <sheetName val="PIUT MS SUPPORT DMS"/>
      <sheetName val="PIUT PUSAT DMS"/>
      <sheetName val="PIUT TIV DMS"/>
      <sheetName val="RINC TAG MS SUPPORT "/>
      <sheetName val="REKAP TAG MS SUPPORT"/>
      <sheetName val="TAG BENGKEL "/>
      <sheetName val="REKAP TAG BENGKEL"/>
      <sheetName val="PIUT TIV PROGRA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84.xml><?xml version="1.0" encoding="utf-8"?>
<externalLink xmlns="http://schemas.openxmlformats.org/spreadsheetml/2006/main">
  <externalBook xmlns:r="http://schemas.openxmlformats.org/officeDocument/2006/relationships" r:id="rId1">
    <sheetNames>
      <sheetName val="SEGMEN MO"/>
      <sheetName val="PVT MO"/>
      <sheetName val="RKP HPP MO"/>
      <sheetName val="pvt sd"/>
      <sheetName val="LAP PENJ"/>
      <sheetName val="RL MT"/>
      <sheetName val="HPP PABRIK"/>
      <sheetName val="HPP DEPO"/>
      <sheetName val="RUGILABA DEPO"/>
      <sheetName val="MENU"/>
      <sheetName val="NERACA"/>
      <sheetName val="RUGILABA"/>
      <sheetName val="Laporan Aliran Kas"/>
      <sheetName val="NERACA LAJUR"/>
      <sheetName val="LAP PENJUALAN"/>
      <sheetName val="MEMO JURNAL"/>
      <sheetName val="OA"/>
      <sheetName val="Subsidi OA"/>
      <sheetName val="COGS"/>
      <sheetName val="REKAP GL"/>
      <sheetName val="LAP MUTASI PRODUK"/>
      <sheetName val="ANALISA PIUTANG "/>
      <sheetName val="RKP HUTANG OA"/>
      <sheetName val="Hutang Dagang"/>
      <sheetName val="Hutang dgg tgl1-23 Des"/>
      <sheetName val="Subsidi"/>
      <sheetName val="REKAP PERSEDIAAN"/>
      <sheetName val="REKAP PEMBELIAN"/>
      <sheetName val="REKAP PENJUALAN"/>
      <sheetName val="REKAP HPP"/>
      <sheetName val="Hutang Dgg IVJAN-IIIFEB"/>
      <sheetName val="OA &amp; Subs Hutang Dgg"/>
      <sheetName val="SUPPIN 24-31 Jan"/>
      <sheetName val="SUPPIN 01-23 Feb"/>
      <sheetName val="BKB DIST"/>
      <sheetName val="BTB DIST"/>
      <sheetName val="MUTASI IN"/>
      <sheetName val="MUTASI OUT"/>
      <sheetName val="BKB SUPP"/>
      <sheetName val="BTB SUPP"/>
      <sheetName val="STOK MORPHING"/>
      <sheetName val="TBG"/>
      <sheetName val="PIVOT"/>
      <sheetName val="SD"/>
      <sheetName val="Biaya Promosi Dagang"/>
      <sheetName val="BANK"/>
      <sheetName val="TARIKAN PUSAT"/>
      <sheetName val="GL"/>
      <sheetName val="BP 2019"/>
      <sheetName val="BANK PUSAT"/>
      <sheetName val="LKH"/>
      <sheetName val="KB"/>
      <sheetName val="REKAP BIAYA"/>
      <sheetName val="KO"/>
      <sheetName val="BD"/>
      <sheetName val="CASH OPNAME"/>
      <sheetName val="CROSCEK"/>
      <sheetName val="REKAP BG"/>
      <sheetName val="PIUTANG MS SUPPORT"/>
      <sheetName val="PIUT MS SUPPORT DMS"/>
      <sheetName val="PIUTANG TIV"/>
      <sheetName val="PIUT TIV DMS"/>
      <sheetName val="TITIPAN PELANGGAN"/>
      <sheetName val="TP NRB"/>
      <sheetName val="TP DMS"/>
      <sheetName val="PIUTANG PUSAT"/>
      <sheetName val="PIUT PUSAT DMS"/>
      <sheetName val="PIUT TIV PROG"/>
      <sheetName val="LAIN-LAIN"/>
      <sheetName val="GAJ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externalLinks/externalLink85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 "/>
      <sheetName val="SEGMEN (2)"/>
      <sheetName val="IN"/>
      <sheetName val="OUT"/>
      <sheetName val="LKH SPS (2)"/>
      <sheetName val="MONEY CROSSCEK G SPS"/>
      <sheetName val="BANK STATEMENT"/>
      <sheetName val="BANK LIVIA"/>
      <sheetName val="KB"/>
      <sheetName val="BD"/>
      <sheetName val="BP"/>
      <sheetName val="BG SPS"/>
      <sheetName val="REKAP BIAYA"/>
      <sheetName val="TP 1"/>
      <sheetName val="TP"/>
      <sheetName val="PIUT MS SUPPORT"/>
      <sheetName val="PIUT MS SUPORT 1"/>
      <sheetName val="PIUT PUSAT "/>
      <sheetName val="PIUT PUSAT 1"/>
      <sheetName val="PIUT TIV "/>
      <sheetName val="PIUT TIV 1"/>
      <sheetName val="HUTANG MS SUPPORT"/>
      <sheetName val="GRES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86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MEMO JURNAL"/>
      <sheetName val="REKAP GL"/>
      <sheetName val="LAP MUTASI PRODUK"/>
      <sheetName val="LAP PENJUALAN"/>
      <sheetName val="ANALISA PIUTANG"/>
      <sheetName val="LAPORAN LAIN"/>
      <sheetName val="REKAP PERSEDIAAN"/>
      <sheetName val="REKAP PENJUALAN"/>
      <sheetName val="REKAP HPP"/>
      <sheetName val="TBG"/>
      <sheetName val="SEGMEN"/>
      <sheetName val="IN"/>
      <sheetName val="OUT"/>
      <sheetName val="LKH"/>
      <sheetName val="CROSCEK"/>
      <sheetName val="BANK"/>
      <sheetName val="KB"/>
      <sheetName val="KO"/>
      <sheetName val="BD"/>
      <sheetName val="BP"/>
      <sheetName val="REKAP BIAY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88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NERACA LAJUR"/>
      <sheetName val="RUGILABA"/>
      <sheetName val="NERACA"/>
      <sheetName val="DETAIL BIAYA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89.xml><?xml version="1.0" encoding="utf-8"?>
<externalLink xmlns="http://schemas.openxmlformats.org/spreadsheetml/2006/main">
  <externalBook xmlns:r="http://schemas.openxmlformats.org/officeDocument/2006/relationships" r:id="rId1">
    <sheetNames>
      <sheetName val="DATA "/>
      <sheetName val="Jadwal_Rute "/>
      <sheetName val="Senin"/>
      <sheetName val="Lap Senin"/>
      <sheetName val="WTB senin"/>
      <sheetName val="Selasa"/>
      <sheetName val="Lap Selasa"/>
      <sheetName val="WTB selasa"/>
      <sheetName val="Rabu"/>
      <sheetName val="Lap Rabu"/>
      <sheetName val="WTB Rabu"/>
      <sheetName val="Kamis"/>
      <sheetName val="Lap Kamis"/>
      <sheetName val="WTB kamis"/>
      <sheetName val="Jumat"/>
      <sheetName val="Lap jumat"/>
      <sheetName val="WTB jum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90.xml><?xml version="1.0" encoding="utf-8"?>
<externalLink xmlns="http://schemas.openxmlformats.org/spreadsheetml/2006/main">
  <externalBook xmlns:r="http://schemas.openxmlformats.org/officeDocument/2006/relationships" r:id="rId1">
    <sheetNames>
      <sheetName val="DATA "/>
      <sheetName val="Jadwal_Rute "/>
      <sheetName val="Senin"/>
      <sheetName val="Lap Senin"/>
      <sheetName val="WTB senin"/>
      <sheetName val="Selasa"/>
      <sheetName val="Lap Selasa"/>
      <sheetName val="WTB selasa"/>
      <sheetName val="Rabu"/>
      <sheetName val="Lap Rabu"/>
      <sheetName val="WTB Rabu"/>
      <sheetName val="Kamis"/>
      <sheetName val="Lap Kamis"/>
      <sheetName val="WTB kamis"/>
      <sheetName val="Jumat"/>
      <sheetName val="Lap jumat"/>
      <sheetName val="WTB jum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92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COGS"/>
      <sheetName val="LAP MUTASI PRODUK"/>
      <sheetName val="LAP PENJUALAN"/>
      <sheetName val="MEMO JURNAL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 SWS"/>
      <sheetName val="SEGMEN"/>
      <sheetName val="SUPP IN 1-29 SEP"/>
      <sheetName val="SUPP OUT 1-29"/>
      <sheetName val="LKH"/>
      <sheetName val="KB"/>
      <sheetName val="KO"/>
      <sheetName val="BD"/>
      <sheetName val="REKAP BIAYA"/>
      <sheetName val="money crosscek"/>
      <sheetName val="BG"/>
      <sheetName val="bank"/>
      <sheetName val="bbm sept"/>
      <sheetName val="BANK BTN"/>
      <sheetName val="hutang ms support"/>
      <sheetName val="BANK LIVIA"/>
      <sheetName val="titipan"/>
      <sheetName val="titipan pelanggan"/>
      <sheetName val="piutang ms support"/>
      <sheetName val="S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94.xml><?xml version="1.0" encoding="utf-8"?>
<externalLink xmlns="http://schemas.openxmlformats.org/spreadsheetml/2006/main">
  <externalBook xmlns:r="http://schemas.openxmlformats.org/officeDocument/2006/relationships" r:id="rId1">
    <sheetNames>
      <sheetName val="LMS"/>
      <sheetName val="SWS"/>
      <sheetName val="PS"/>
      <sheetName val="MJS"/>
      <sheetName val="PBS"/>
      <sheetName val="SEJATI"/>
      <sheetName val="HARGA"/>
      <sheetName val="PRODU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95.xml><?xml version="1.0" encoding="utf-8"?>
<externalLink xmlns="http://schemas.openxmlformats.org/spreadsheetml/2006/main">
  <externalBook xmlns:r="http://schemas.openxmlformats.org/officeDocument/2006/relationships" r:id="rId1">
    <sheetNames>
      <sheetName val="INV"/>
      <sheetName val="Baran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Customer"/>
      <sheetName val="MENU"/>
      <sheetName val="Invoice"/>
      <sheetName val="Kartu Piutang"/>
      <sheetName val="INVOICE NEW"/>
      <sheetName val="FORMUL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96.xml><?xml version="1.0" encoding="utf-8"?>
<externalLink xmlns="http://schemas.openxmlformats.org/spreadsheetml/2006/main">
  <externalBook xmlns:r="http://schemas.openxmlformats.org/officeDocument/2006/relationships" r:id="rId1">
    <sheetNames>
      <sheetName val="000000"/>
      <sheetName val="MARCH"/>
      <sheetName val="FEB"/>
      <sheetName val="cover"/>
      <sheetName val="NRC"/>
      <sheetName val="LR"/>
      <sheetName val="LR Detil"/>
      <sheetName val="LR Detil  PER PRODUK"/>
      <sheetName val="LR DETIL PER BLN"/>
      <sheetName val="JAN"/>
      <sheetName val="DETIL NRC"/>
      <sheetName val="BIAYA"/>
      <sheetName val="MENU"/>
      <sheetName val="APRIL"/>
      <sheetName val="#REF"/>
      <sheetName val="TIS"/>
      <sheetName val="CO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97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Invoice"/>
      <sheetName val="Customer"/>
      <sheetName val="Barang"/>
      <sheetName val="Kartu Piutang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8.xml><?xml version="1.0" encoding="utf-8"?>
<externalLink xmlns="http://schemas.openxmlformats.org/spreadsheetml/2006/main">
  <externalBook xmlns:r="http://schemas.openxmlformats.org/officeDocument/2006/relationships" r:id="rId1">
    <sheetNames>
      <sheetName val="AccEx"/>
      <sheetName val="Home"/>
      <sheetName val="Kode Akun"/>
      <sheetName val="Kode Bantu"/>
      <sheetName val="Jurnal Umum"/>
      <sheetName val="Buku Besar"/>
      <sheetName val="Buku Besar Pembantu"/>
      <sheetName val="Neraca Lajur"/>
      <sheetName val="Laba Rugi"/>
      <sheetName val="Neraca"/>
      <sheetName val="Kode Akun PRINT"/>
      <sheetName val="Kode Bantu PRINT"/>
      <sheetName val="Jurnal Umum PRINT"/>
      <sheetName val="Buku Besar PRINT"/>
      <sheetName val="Buku Besar Pembantu PRINT"/>
      <sheetName val="Neraca Lajur PRINT"/>
      <sheetName val="Laba Rugi PRINT"/>
      <sheetName val="Neraca PRI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9.xml><?xml version="1.0" encoding="utf-8"?>
<externalLink xmlns="http://schemas.openxmlformats.org/spreadsheetml/2006/main">
  <externalBook xmlns:r="http://schemas.openxmlformats.org/officeDocument/2006/relationships" r:id="rId1">
    <sheetNames>
      <sheetName val="TARIF_"/>
      <sheetName val="Nrc"/>
      <sheetName val="AK"/>
      <sheetName val="RLD"/>
      <sheetName val="RLP"/>
      <sheetName val="TARIF"/>
      <sheetName val="BIPROM"/>
      <sheetName val="RUGI LABA DEPO"/>
      <sheetName val="MENU"/>
      <sheetName val="ARUS KAS (Nrc)"/>
      <sheetName val="NERACA"/>
      <sheetName val="ARUS KAS_2"/>
      <sheetName val="RUGI LABA PABRIK"/>
      <sheetName val="LR PER PRODUK"/>
      <sheetName val="NERACA LAJUR"/>
      <sheetName val="COGS"/>
      <sheetName val="LAP PENJUALAN"/>
      <sheetName val="MEMO JURNAL"/>
      <sheetName val="TAC"/>
      <sheetName val="RK PUSAT"/>
      <sheetName val="REKAP PPN"/>
      <sheetName val="REKAP PPH25"/>
      <sheetName val="REKON BANK SJT 55"/>
      <sheetName val="REKAP HT MSS"/>
      <sheetName val="REKAP HT GAJI"/>
      <sheetName val="GAJI"/>
      <sheetName val="REKAP PEMBIAYAAN"/>
      <sheetName val="REKAP GL"/>
      <sheetName val="LAP MUTASI PRODUK"/>
      <sheetName val="ANALISA PIUTANG"/>
      <sheetName val="BIAYA OA"/>
      <sheetName val="HUTANG OA"/>
      <sheetName val="REKAP OA"/>
      <sheetName val="BKB"/>
      <sheetName val="BTB"/>
      <sheetName val="MI"/>
      <sheetName val="MO"/>
      <sheetName val="SI"/>
      <sheetName val="SO"/>
      <sheetName val="MORPH"/>
      <sheetName val="MP"/>
      <sheetName val="TBG "/>
      <sheetName val="PVT"/>
      <sheetName val="SD"/>
      <sheetName val="TARIKAN PUSAT"/>
      <sheetName val="SD-INTER"/>
      <sheetName val="BANK SJ 55"/>
      <sheetName val="KAS JURNAL"/>
      <sheetName val="GL"/>
      <sheetName val="LKH"/>
      <sheetName val="PEN &amp; PENG"/>
      <sheetName val="REKAP BIAYA"/>
      <sheetName val="CROSSCEK"/>
      <sheetName val="RKP AFILIASI"/>
      <sheetName val="MS SUPPLY"/>
      <sheetName val="CV YPS"/>
      <sheetName val="TAG MS SUPP"/>
      <sheetName val="MS ASSET"/>
      <sheetName val="BENGKEL"/>
      <sheetName val="HUTANG TIV"/>
      <sheetName val="RKP HUTANG TAC"/>
      <sheetName val="RKP TIV-SEGM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4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L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0" activeCellId="0" sqref="M20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2"/>
    <col collapsed="false" customWidth="true" hidden="false" outlineLevel="0" max="6" min="6" style="0" width="9.71"/>
    <col collapsed="false" customWidth="true" hidden="false" outlineLevel="0" max="11" min="10" style="0" width="10.14"/>
    <col collapsed="false" customWidth="true" hidden="false" outlineLevel="0" max="12" min="12" style="0" width="4.28"/>
  </cols>
  <sheetData>
    <row r="2" customFormat="false" ht="15" hidden="false" customHeight="false" outlineLevel="0" collapsed="false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customFormat="false" ht="15" hidden="false" customHeight="false" outlineLevel="0" collapsed="false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customFormat="false" ht="15" hidden="false" customHeight="false" outlineLevel="0" collapsed="false">
      <c r="B4" s="3" t="s">
        <v>1</v>
      </c>
      <c r="C4" s="4" t="s">
        <v>2</v>
      </c>
      <c r="D4" s="4"/>
      <c r="E4" s="5"/>
      <c r="F4" s="3" t="s">
        <v>3</v>
      </c>
      <c r="G4" s="4" t="s">
        <v>4</v>
      </c>
      <c r="H4" s="4"/>
      <c r="I4" s="4"/>
      <c r="J4" s="4"/>
      <c r="K4" s="4"/>
      <c r="L4" s="4"/>
    </row>
    <row r="5" customFormat="false" ht="15" hidden="false" customHeight="false" outlineLevel="0" collapsed="false">
      <c r="B5" s="3" t="s">
        <v>5</v>
      </c>
      <c r="C5" s="4" t="s">
        <v>6</v>
      </c>
      <c r="D5" s="4"/>
      <c r="E5" s="5"/>
      <c r="F5" s="3" t="s">
        <v>7</v>
      </c>
      <c r="G5" s="4"/>
      <c r="H5" s="4"/>
      <c r="I5" s="4"/>
      <c r="J5" s="4"/>
      <c r="K5" s="4"/>
      <c r="L5" s="4"/>
    </row>
    <row r="6" customFormat="false" ht="15" hidden="false" customHeight="false" outlineLevel="0" collapsed="false"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customFormat="false" ht="15" hidden="false" customHeight="false" outlineLevel="0" collapsed="false"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customFormat="false" ht="15" hidden="false" customHeight="false" outlineLevel="0" collapsed="false">
      <c r="B8" s="7" t="s">
        <v>8</v>
      </c>
      <c r="C8" s="7" t="s">
        <v>9</v>
      </c>
      <c r="D8" s="7"/>
      <c r="E8" s="7"/>
      <c r="F8" s="7"/>
      <c r="G8" s="7" t="s">
        <v>10</v>
      </c>
      <c r="H8" s="7"/>
      <c r="I8" s="7"/>
      <c r="J8" s="7" t="s">
        <v>11</v>
      </c>
      <c r="K8" s="7" t="s">
        <v>12</v>
      </c>
      <c r="L8" s="7"/>
    </row>
    <row r="9" customFormat="false" ht="15.75" hidden="false" customHeight="false" outlineLevel="0" collapsed="false">
      <c r="B9" s="8" t="n">
        <v>110102</v>
      </c>
      <c r="C9" s="4" t="s">
        <v>13</v>
      </c>
      <c r="D9" s="4"/>
      <c r="E9" s="4"/>
      <c r="F9" s="4"/>
      <c r="G9" s="4" t="s">
        <v>14</v>
      </c>
      <c r="H9" s="4"/>
      <c r="I9" s="4"/>
      <c r="J9" s="9" t="n">
        <v>1560000</v>
      </c>
      <c r="K9" s="9" t="n">
        <v>0</v>
      </c>
      <c r="L9" s="10"/>
    </row>
    <row r="10" customFormat="false" ht="15.75" hidden="false" customHeight="false" outlineLevel="0" collapsed="false">
      <c r="B10" s="2" t="n">
        <v>130121</v>
      </c>
      <c r="C10" s="4" t="s">
        <v>15</v>
      </c>
      <c r="D10" s="4"/>
      <c r="E10" s="4"/>
      <c r="F10" s="4"/>
      <c r="G10" s="4" t="s">
        <v>16</v>
      </c>
      <c r="H10" s="4"/>
      <c r="I10" s="4"/>
      <c r="J10" s="9" t="n">
        <v>0</v>
      </c>
      <c r="K10" s="9" t="n">
        <v>1560000</v>
      </c>
      <c r="L10" s="10" t="s">
        <v>17</v>
      </c>
    </row>
    <row r="11" customFormat="false" ht="15" hidden="false" customHeight="false" outlineLevel="0" collapsed="false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customFormat="false" ht="15" hidden="false" customHeight="false" outlineLevel="0" collapsed="false">
      <c r="B12" s="11"/>
      <c r="C12" s="12"/>
      <c r="D12" s="12"/>
      <c r="E12" s="12"/>
      <c r="F12" s="12"/>
      <c r="G12" s="12"/>
      <c r="H12" s="3"/>
      <c r="I12" s="3" t="s">
        <v>18</v>
      </c>
      <c r="J12" s="13" t="n">
        <f aca="false">SUM(J9:J11)</f>
        <v>1560000</v>
      </c>
      <c r="K12" s="13" t="n">
        <f aca="false">SUM(K9:K11)</f>
        <v>1560000</v>
      </c>
      <c r="L12" s="13"/>
    </row>
  </sheetData>
  <mergeCells count="14">
    <mergeCell ref="B2:L2"/>
    <mergeCell ref="B3:L3"/>
    <mergeCell ref="C4:D4"/>
    <mergeCell ref="G4:L4"/>
    <mergeCell ref="C5:D5"/>
    <mergeCell ref="G5:L5"/>
    <mergeCell ref="B6:L7"/>
    <mergeCell ref="C8:F8"/>
    <mergeCell ref="G8:I8"/>
    <mergeCell ref="C9:F9"/>
    <mergeCell ref="G9:I9"/>
    <mergeCell ref="C10:F10"/>
    <mergeCell ref="G10:I10"/>
    <mergeCell ref="B11:L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9.14"/>
    <col collapsed="false" customWidth="true" hidden="false" outlineLevel="0" max="2" min="2" style="0" width="14.71"/>
    <col collapsed="false" customWidth="true" hidden="false" outlineLevel="0" max="3" min="3" style="0" width="11.85"/>
  </cols>
  <sheetData>
    <row r="1" customFormat="false" ht="15.75" hidden="false" customHeight="false" outlineLevel="0" collapsed="false">
      <c r="A1" s="490" t="s">
        <v>974</v>
      </c>
      <c r="B1" s="490"/>
      <c r="C1" s="491"/>
      <c r="D1" s="491"/>
      <c r="E1" s="491"/>
    </row>
    <row r="2" customFormat="false" ht="15" hidden="false" customHeight="false" outlineLevel="0" collapsed="false">
      <c r="A2" s="491" t="s">
        <v>975</v>
      </c>
      <c r="B2" s="491"/>
      <c r="C2" s="491"/>
      <c r="D2" s="491"/>
      <c r="E2" s="491"/>
    </row>
    <row r="3" customFormat="false" ht="15" hidden="false" customHeight="false" outlineLevel="0" collapsed="false">
      <c r="A3" s="491" t="s">
        <v>976</v>
      </c>
      <c r="B3" s="491" t="s">
        <v>977</v>
      </c>
      <c r="C3" s="0" t="s">
        <v>978</v>
      </c>
      <c r="D3" s="491"/>
      <c r="E3" s="491"/>
    </row>
    <row r="4" customFormat="false" ht="15" hidden="false" customHeight="false" outlineLevel="0" collapsed="false">
      <c r="A4" s="491" t="s">
        <v>979</v>
      </c>
      <c r="B4" s="491" t="s">
        <v>977</v>
      </c>
      <c r="C4" s="0" t="s">
        <v>978</v>
      </c>
      <c r="D4" s="491"/>
      <c r="E4" s="491"/>
    </row>
    <row r="5" customFormat="false" ht="15" hidden="false" customHeight="false" outlineLevel="0" collapsed="false">
      <c r="A5" s="491" t="s">
        <v>980</v>
      </c>
      <c r="B5" s="491" t="s">
        <v>977</v>
      </c>
      <c r="C5" s="0" t="s">
        <v>978</v>
      </c>
      <c r="D5" s="491"/>
      <c r="E5" s="491"/>
    </row>
    <row r="6" customFormat="false" ht="15" hidden="false" customHeight="false" outlineLevel="0" collapsed="false">
      <c r="A6" s="491" t="s">
        <v>981</v>
      </c>
      <c r="B6" s="491" t="s">
        <v>977</v>
      </c>
      <c r="C6" s="0" t="s">
        <v>978</v>
      </c>
      <c r="D6" s="491"/>
      <c r="E6" s="491"/>
    </row>
    <row r="7" customFormat="false" ht="15" hidden="false" customHeight="false" outlineLevel="0" collapsed="false">
      <c r="A7" s="491" t="s">
        <v>982</v>
      </c>
      <c r="B7" s="491" t="s">
        <v>977</v>
      </c>
      <c r="C7" s="0" t="s">
        <v>978</v>
      </c>
      <c r="D7" s="491"/>
      <c r="E7" s="491"/>
    </row>
    <row r="8" customFormat="false" ht="15" hidden="false" customHeight="false" outlineLevel="0" collapsed="false">
      <c r="A8" s="491" t="s">
        <v>983</v>
      </c>
      <c r="B8" s="491"/>
      <c r="C8" s="491"/>
      <c r="D8" s="491"/>
      <c r="E8" s="491"/>
    </row>
    <row r="9" customFormat="false" ht="15" hidden="false" customHeight="false" outlineLevel="0" collapsed="false">
      <c r="A9" s="491" t="s">
        <v>984</v>
      </c>
      <c r="B9" s="491"/>
      <c r="C9" s="491"/>
      <c r="D9" s="491"/>
      <c r="E9" s="491"/>
    </row>
    <row r="10" customFormat="false" ht="15" hidden="false" customHeight="false" outlineLevel="0" collapsed="false">
      <c r="A10" s="491" t="s">
        <v>985</v>
      </c>
      <c r="B10" s="491"/>
      <c r="C10" s="491"/>
      <c r="D10" s="491"/>
      <c r="E10" s="491"/>
    </row>
    <row r="11" customFormat="false" ht="15" hidden="false" customHeight="false" outlineLevel="0" collapsed="false">
      <c r="A11" s="491" t="s">
        <v>986</v>
      </c>
      <c r="B11" s="491" t="s">
        <v>987</v>
      </c>
      <c r="C11" s="491" t="s">
        <v>988</v>
      </c>
      <c r="D11" s="491"/>
      <c r="E11" s="491"/>
    </row>
    <row r="12" customFormat="false" ht="15" hidden="false" customHeight="false" outlineLevel="0" collapsed="false">
      <c r="A12" s="491" t="s">
        <v>989</v>
      </c>
      <c r="B12" s="491"/>
      <c r="C12" s="491"/>
      <c r="D12" s="491"/>
      <c r="E12" s="491"/>
    </row>
    <row r="13" customFormat="false" ht="15" hidden="false" customHeight="false" outlineLevel="0" collapsed="false">
      <c r="A13" s="491" t="s">
        <v>990</v>
      </c>
      <c r="B13" s="491"/>
      <c r="C13" s="491"/>
      <c r="D13" s="491"/>
      <c r="E13" s="491"/>
    </row>
    <row r="14" customFormat="false" ht="15" hidden="false" customHeight="false" outlineLevel="0" collapsed="false">
      <c r="A14" s="491" t="s">
        <v>991</v>
      </c>
      <c r="B14" s="491" t="s">
        <v>977</v>
      </c>
      <c r="C14" s="0" t="s">
        <v>978</v>
      </c>
      <c r="D14" s="491"/>
      <c r="E14" s="491"/>
    </row>
    <row r="15" customFormat="false" ht="15" hidden="false" customHeight="false" outlineLevel="0" collapsed="false">
      <c r="A15" s="491" t="s">
        <v>992</v>
      </c>
      <c r="B15" s="491"/>
      <c r="C15" s="491"/>
      <c r="D15" s="491"/>
      <c r="E15" s="491"/>
    </row>
    <row r="16" customFormat="false" ht="15" hidden="false" customHeight="false" outlineLevel="0" collapsed="false">
      <c r="A16" s="491" t="s">
        <v>993</v>
      </c>
      <c r="B16" s="491"/>
      <c r="C16" s="491"/>
      <c r="D16" s="491"/>
      <c r="E16" s="491"/>
    </row>
    <row r="17" customFormat="false" ht="15" hidden="false" customHeight="false" outlineLevel="0" collapsed="false">
      <c r="A17" s="491" t="s">
        <v>994</v>
      </c>
      <c r="B17" s="491"/>
      <c r="C17" s="491"/>
      <c r="D17" s="491"/>
      <c r="E17" s="491"/>
    </row>
    <row r="18" customFormat="false" ht="15" hidden="false" customHeight="false" outlineLevel="0" collapsed="false">
      <c r="A18" s="491" t="s">
        <v>995</v>
      </c>
    </row>
    <row r="19" customFormat="false" ht="15" hidden="false" customHeight="false" outlineLevel="0" collapsed="false">
      <c r="A19" s="491" t="s">
        <v>996</v>
      </c>
      <c r="B19" s="491" t="s">
        <v>977</v>
      </c>
      <c r="C19" s="0" t="s">
        <v>978</v>
      </c>
    </row>
    <row r="20" customFormat="false" ht="15" hidden="false" customHeight="false" outlineLevel="0" collapsed="false">
      <c r="A20" s="491" t="s">
        <v>997</v>
      </c>
      <c r="B20" s="491" t="s">
        <v>977</v>
      </c>
      <c r="C20" s="0" t="s">
        <v>978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6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5" topLeftCell="H6" activePane="bottomRight" state="frozen"/>
      <selection pane="topLeft" activeCell="A1" activeCellId="0" sqref="A1"/>
      <selection pane="topRight" activeCell="H1" activeCellId="0" sqref="H1"/>
      <selection pane="bottomLeft" activeCell="A6" activeCellId="0" sqref="A6"/>
      <selection pane="bottomRight" activeCell="J25" activeCellId="0" sqref="J25"/>
    </sheetView>
  </sheetViews>
  <sheetFormatPr defaultColWidth="9.14453125" defaultRowHeight="15" zeroHeight="false" outlineLevelRow="0" outlineLevelCol="0"/>
  <cols>
    <col collapsed="false" customWidth="true" hidden="false" outlineLevel="0" max="1" min="1" style="492" width="5.43"/>
    <col collapsed="false" customWidth="true" hidden="false" outlineLevel="0" max="2" min="2" style="492" width="16.85"/>
    <col collapsed="false" customWidth="true" hidden="false" outlineLevel="0" max="3" min="3" style="492" width="15.71"/>
    <col collapsed="false" customWidth="true" hidden="false" outlineLevel="0" max="4" min="4" style="493" width="36"/>
    <col collapsed="false" customWidth="true" hidden="false" outlineLevel="0" max="5" min="5" style="494" width="17"/>
    <col collapsed="false" customWidth="true" hidden="false" outlineLevel="0" max="7" min="6" style="250" width="16.28"/>
    <col collapsed="false" customWidth="true" hidden="false" outlineLevel="0" max="8" min="8" style="494" width="17"/>
    <col collapsed="false" customWidth="true" hidden="false" outlineLevel="0" max="9" min="9" style="17" width="15.28"/>
    <col collapsed="false" customWidth="true" hidden="false" outlineLevel="0" max="10" min="10" style="495" width="12.43"/>
    <col collapsed="false" customWidth="true" hidden="false" outlineLevel="0" max="11" min="11" style="17" width="14.71"/>
    <col collapsed="false" customWidth="true" hidden="false" outlineLevel="0" max="12" min="12" style="17" width="16.43"/>
    <col collapsed="false" customWidth="true" hidden="false" outlineLevel="0" max="13" min="13" style="20" width="31.43"/>
    <col collapsed="false" customWidth="true" hidden="false" outlineLevel="0" max="15" min="14" style="20" width="11.14"/>
    <col collapsed="false" customWidth="true" hidden="false" outlineLevel="0" max="16" min="16" style="20" width="14.71"/>
    <col collapsed="false" customWidth="false" hidden="false" outlineLevel="0" max="1024" min="17" style="20" width="9.14"/>
  </cols>
  <sheetData>
    <row r="1" s="502" customFormat="true" ht="21" hidden="false" customHeight="false" outlineLevel="0" collapsed="false">
      <c r="A1" s="496" t="s">
        <v>998</v>
      </c>
      <c r="B1" s="497"/>
      <c r="C1" s="497"/>
      <c r="D1" s="498"/>
      <c r="E1" s="499"/>
      <c r="F1" s="499"/>
      <c r="G1" s="499"/>
      <c r="H1" s="499"/>
      <c r="I1" s="500"/>
      <c r="J1" s="501"/>
      <c r="K1" s="500"/>
      <c r="L1" s="500"/>
    </row>
    <row r="2" s="507" customFormat="true" ht="15" hidden="false" customHeight="false" outlineLevel="0" collapsed="false">
      <c r="A2" s="503" t="str">
        <f aca="false">[43]MENU!G4</f>
        <v>PER 30 NOVEMBER 2021</v>
      </c>
      <c r="B2" s="497"/>
      <c r="C2" s="497"/>
      <c r="D2" s="498"/>
      <c r="E2" s="504" t="n">
        <f aca="false">SUM(E4:E7)</f>
        <v>370425516.26</v>
      </c>
      <c r="F2" s="504" t="n">
        <f aca="false">SUM(F4:F7)</f>
        <v>9702396266</v>
      </c>
      <c r="G2" s="504" t="n">
        <f aca="false">SUM(G4:G7)</f>
        <v>9894039335</v>
      </c>
      <c r="H2" s="504" t="n">
        <f aca="false">SUM(H4:H7)</f>
        <v>178782447.26</v>
      </c>
      <c r="I2" s="505"/>
      <c r="J2" s="506"/>
      <c r="K2" s="505"/>
      <c r="L2" s="505"/>
    </row>
    <row r="3" s="98" customFormat="true" ht="27" hidden="false" customHeight="true" outlineLevel="0" collapsed="false">
      <c r="A3" s="508" t="s">
        <v>999</v>
      </c>
      <c r="B3" s="508" t="s">
        <v>1000</v>
      </c>
      <c r="C3" s="508" t="s">
        <v>1001</v>
      </c>
      <c r="D3" s="508" t="s">
        <v>1002</v>
      </c>
      <c r="E3" s="509" t="s">
        <v>1003</v>
      </c>
      <c r="F3" s="509" t="s">
        <v>1004</v>
      </c>
      <c r="G3" s="509" t="s">
        <v>21</v>
      </c>
      <c r="H3" s="509" t="s">
        <v>1005</v>
      </c>
      <c r="I3" s="510"/>
      <c r="J3" s="511"/>
      <c r="K3" s="17"/>
      <c r="L3" s="17"/>
    </row>
    <row r="4" customFormat="false" ht="15" hidden="false" customHeight="false" outlineLevel="0" collapsed="false">
      <c r="A4" s="512" t="n">
        <v>1</v>
      </c>
      <c r="B4" s="513" t="n">
        <v>110101</v>
      </c>
      <c r="C4" s="513" t="n">
        <v>99999999</v>
      </c>
      <c r="D4" s="512" t="s">
        <v>111</v>
      </c>
      <c r="E4" s="514" t="n">
        <v>365662778</v>
      </c>
      <c r="F4" s="514" t="n">
        <v>4553556484</v>
      </c>
      <c r="G4" s="514" t="n">
        <v>4743085063</v>
      </c>
      <c r="H4" s="514" t="n">
        <v>176134199</v>
      </c>
    </row>
    <row r="5" customFormat="false" ht="15" hidden="false" customHeight="false" outlineLevel="0" collapsed="false">
      <c r="A5" s="512" t="n">
        <v>2</v>
      </c>
      <c r="B5" s="513" t="n">
        <v>110102</v>
      </c>
      <c r="C5" s="513" t="n">
        <v>99999999</v>
      </c>
      <c r="D5" s="512" t="s">
        <v>13</v>
      </c>
      <c r="E5" s="514" t="n">
        <v>2500000</v>
      </c>
      <c r="F5" s="514" t="n">
        <v>257031523</v>
      </c>
      <c r="G5" s="514" t="n">
        <v>257031523</v>
      </c>
      <c r="H5" s="514" t="n">
        <v>2500000</v>
      </c>
      <c r="I5" s="249"/>
      <c r="J5" s="515"/>
    </row>
    <row r="6" customFormat="false" ht="15" hidden="false" customHeight="false" outlineLevel="0" collapsed="false">
      <c r="A6" s="512" t="n">
        <v>3</v>
      </c>
      <c r="B6" s="513" t="n">
        <v>110201</v>
      </c>
      <c r="C6" s="513" t="n">
        <v>99999999</v>
      </c>
      <c r="D6" s="512" t="s">
        <v>113</v>
      </c>
      <c r="E6" s="514" t="n">
        <v>187482.26</v>
      </c>
      <c r="F6" s="514" t="n">
        <v>1047415766</v>
      </c>
      <c r="G6" s="514" t="n">
        <v>1047455000</v>
      </c>
      <c r="H6" s="514" t="n">
        <v>148248.25999999</v>
      </c>
      <c r="J6" s="515"/>
    </row>
    <row r="7" customFormat="false" ht="15" hidden="false" customHeight="false" outlineLevel="0" collapsed="false">
      <c r="A7" s="512" t="n">
        <v>4</v>
      </c>
      <c r="B7" s="513" t="s">
        <v>114</v>
      </c>
      <c r="C7" s="513" t="n">
        <v>99999999</v>
      </c>
      <c r="D7" s="512" t="s">
        <v>115</v>
      </c>
      <c r="E7" s="514" t="n">
        <v>2075256</v>
      </c>
      <c r="F7" s="514" t="n">
        <v>3844392493</v>
      </c>
      <c r="G7" s="514" t="n">
        <v>3846467749</v>
      </c>
      <c r="H7" s="514" t="n">
        <v>0</v>
      </c>
      <c r="J7" s="516" t="s">
        <v>1006</v>
      </c>
    </row>
    <row r="8" customFormat="false" ht="15" hidden="false" customHeight="false" outlineLevel="0" collapsed="false">
      <c r="A8" s="512" t="n">
        <v>5</v>
      </c>
      <c r="B8" s="513" t="n">
        <v>110210</v>
      </c>
      <c r="C8" s="513" t="n">
        <v>99999999</v>
      </c>
      <c r="D8" s="512" t="s">
        <v>116</v>
      </c>
      <c r="E8" s="514" t="n">
        <v>49223411793.32</v>
      </c>
      <c r="F8" s="514" t="n">
        <v>5841620302</v>
      </c>
      <c r="G8" s="514" t="n">
        <v>92105000</v>
      </c>
      <c r="H8" s="514" t="n">
        <v>54972927095.32</v>
      </c>
      <c r="J8" s="517" t="s">
        <v>3</v>
      </c>
      <c r="K8" s="510" t="s">
        <v>1007</v>
      </c>
      <c r="L8" s="510" t="s">
        <v>8</v>
      </c>
      <c r="M8" s="98" t="s">
        <v>10</v>
      </c>
      <c r="N8" s="98" t="s">
        <v>11</v>
      </c>
      <c r="O8" s="98" t="s">
        <v>12</v>
      </c>
      <c r="P8" s="98" t="s">
        <v>1008</v>
      </c>
    </row>
    <row r="9" customFormat="false" ht="15" hidden="false" customHeight="false" outlineLevel="0" collapsed="false">
      <c r="A9" s="512" t="n">
        <v>6</v>
      </c>
      <c r="B9" s="513" t="n">
        <v>110902</v>
      </c>
      <c r="C9" s="513" t="n">
        <v>99999999</v>
      </c>
      <c r="D9" s="512" t="s">
        <v>120</v>
      </c>
      <c r="E9" s="514" t="n">
        <v>-19944058779</v>
      </c>
      <c r="F9" s="514" t="n">
        <v>9936380829</v>
      </c>
      <c r="G9" s="514" t="n">
        <v>9936380829</v>
      </c>
      <c r="H9" s="514" t="n">
        <v>-19944058779</v>
      </c>
      <c r="J9" s="515" t="n">
        <v>44501</v>
      </c>
      <c r="M9" s="20" t="s">
        <v>1009</v>
      </c>
      <c r="P9" s="20" t="n">
        <v>365662778</v>
      </c>
    </row>
    <row r="10" customFormat="false" ht="15" hidden="false" customHeight="false" outlineLevel="0" collapsed="false">
      <c r="A10" s="512" t="n">
        <v>7</v>
      </c>
      <c r="B10" s="513" t="n">
        <v>130120</v>
      </c>
      <c r="C10" s="513" t="n">
        <v>99999999</v>
      </c>
      <c r="D10" s="512" t="s">
        <v>121</v>
      </c>
      <c r="E10" s="514" t="n">
        <v>-74081854120.67</v>
      </c>
      <c r="F10" s="514" t="n">
        <v>0</v>
      </c>
      <c r="G10" s="514" t="n">
        <v>1818144061</v>
      </c>
      <c r="H10" s="514" t="n">
        <v>-75899998181.67</v>
      </c>
      <c r="J10" s="515" t="n">
        <v>44501</v>
      </c>
      <c r="K10" s="17" t="s">
        <v>1010</v>
      </c>
    </row>
    <row r="11" customFormat="false" ht="15" hidden="false" customHeight="false" outlineLevel="0" collapsed="false">
      <c r="A11" s="512" t="n">
        <v>11</v>
      </c>
      <c r="B11" s="513" t="n">
        <v>130121</v>
      </c>
      <c r="C11" s="513" t="n">
        <v>99999999</v>
      </c>
      <c r="D11" s="512" t="s">
        <v>15</v>
      </c>
      <c r="E11" s="514" t="n">
        <v>-131198331939</v>
      </c>
      <c r="F11" s="514" t="n">
        <v>12500</v>
      </c>
      <c r="G11" s="514" t="n">
        <v>3877044675</v>
      </c>
      <c r="H11" s="514" t="n">
        <v>-135075364114</v>
      </c>
      <c r="J11" s="515"/>
    </row>
    <row r="12" customFormat="false" ht="15" hidden="false" customHeight="false" outlineLevel="0" collapsed="false">
      <c r="A12" s="512" t="n">
        <v>12</v>
      </c>
      <c r="B12" s="513" t="n">
        <v>130130</v>
      </c>
      <c r="C12" s="513" t="n">
        <v>99999999</v>
      </c>
      <c r="D12" s="512" t="s">
        <v>122</v>
      </c>
      <c r="E12" s="514" t="n">
        <v>28044649</v>
      </c>
      <c r="F12" s="514" t="n">
        <v>555056</v>
      </c>
      <c r="G12" s="514" t="n">
        <v>19000000</v>
      </c>
      <c r="H12" s="514" t="n">
        <v>9599705</v>
      </c>
      <c r="J12" s="515"/>
    </row>
    <row r="13" customFormat="false" ht="15" hidden="false" customHeight="false" outlineLevel="0" collapsed="false">
      <c r="A13" s="512" t="n">
        <v>13</v>
      </c>
      <c r="B13" s="513" t="n">
        <v>130131</v>
      </c>
      <c r="C13" s="513" t="n">
        <v>99999999</v>
      </c>
      <c r="D13" s="512" t="s">
        <v>123</v>
      </c>
      <c r="E13" s="514" t="n">
        <v>18224804</v>
      </c>
      <c r="F13" s="514" t="n">
        <v>62970096</v>
      </c>
      <c r="G13" s="514" t="n">
        <v>81194900</v>
      </c>
      <c r="H13" s="514" t="n">
        <v>0</v>
      </c>
      <c r="J13" s="515"/>
    </row>
    <row r="14" customFormat="false" ht="15" hidden="false" customHeight="false" outlineLevel="0" collapsed="false">
      <c r="A14" s="512" t="n">
        <v>14</v>
      </c>
      <c r="B14" s="513" t="n">
        <v>130501</v>
      </c>
      <c r="C14" s="513" t="n">
        <v>99999999</v>
      </c>
      <c r="D14" s="512" t="s">
        <v>124</v>
      </c>
      <c r="E14" s="514" t="n">
        <v>247000</v>
      </c>
      <c r="F14" s="514" t="n">
        <v>1610000</v>
      </c>
      <c r="G14" s="514" t="n">
        <v>247000</v>
      </c>
      <c r="H14" s="514" t="n">
        <v>1610000</v>
      </c>
      <c r="J14" s="515"/>
      <c r="M14" s="249"/>
    </row>
    <row r="15" customFormat="false" ht="15" hidden="false" customHeight="false" outlineLevel="0" collapsed="false">
      <c r="A15" s="512" t="n">
        <v>15</v>
      </c>
      <c r="B15" s="513" t="n">
        <v>130504</v>
      </c>
      <c r="C15" s="513" t="n">
        <v>99999999</v>
      </c>
      <c r="D15" s="512" t="s">
        <v>126</v>
      </c>
      <c r="E15" s="514" t="n">
        <v>92923654</v>
      </c>
      <c r="F15" s="514" t="n">
        <v>0</v>
      </c>
      <c r="G15" s="514" t="n">
        <v>17625438</v>
      </c>
      <c r="H15" s="514" t="n">
        <v>75298216</v>
      </c>
      <c r="J15" s="516" t="s">
        <v>1011</v>
      </c>
    </row>
    <row r="16" customFormat="false" ht="15" hidden="false" customHeight="false" outlineLevel="0" collapsed="false">
      <c r="A16" s="512" t="n">
        <v>16</v>
      </c>
      <c r="B16" s="513" t="n">
        <v>211001</v>
      </c>
      <c r="C16" s="513" t="n">
        <v>99999999</v>
      </c>
      <c r="D16" s="512" t="s">
        <v>135</v>
      </c>
      <c r="E16" s="514" t="n">
        <v>136675954218</v>
      </c>
      <c r="F16" s="514" t="n">
        <v>19000000</v>
      </c>
      <c r="G16" s="514" t="n">
        <v>0</v>
      </c>
      <c r="H16" s="514" t="n">
        <v>136694954218</v>
      </c>
      <c r="J16" s="517" t="s">
        <v>3</v>
      </c>
      <c r="K16" s="510" t="s">
        <v>1007</v>
      </c>
      <c r="L16" s="510" t="s">
        <v>8</v>
      </c>
      <c r="M16" s="98" t="s">
        <v>10</v>
      </c>
      <c r="N16" s="98" t="s">
        <v>11</v>
      </c>
      <c r="O16" s="98" t="s">
        <v>12</v>
      </c>
      <c r="P16" s="98" t="s">
        <v>1008</v>
      </c>
    </row>
    <row r="17" customFormat="false" ht="15" hidden="false" customHeight="false" outlineLevel="0" collapsed="false">
      <c r="A17" s="512" t="n">
        <v>17</v>
      </c>
      <c r="B17" s="513" t="n">
        <v>211102</v>
      </c>
      <c r="C17" s="513" t="n">
        <v>99999999</v>
      </c>
      <c r="D17" s="512" t="s">
        <v>966</v>
      </c>
      <c r="E17" s="514" t="n">
        <v>-32006479</v>
      </c>
      <c r="F17" s="518" t="n">
        <v>54763714</v>
      </c>
      <c r="G17" s="514" t="n">
        <v>46978466</v>
      </c>
      <c r="H17" s="514" t="n">
        <v>-24221231</v>
      </c>
      <c r="J17" s="515"/>
    </row>
    <row r="18" customFormat="false" ht="15" hidden="false" customHeight="false" outlineLevel="0" collapsed="false">
      <c r="A18" s="512" t="n">
        <v>18</v>
      </c>
      <c r="B18" s="513" t="n">
        <v>311100</v>
      </c>
      <c r="C18" s="513" t="n">
        <v>99999999</v>
      </c>
      <c r="D18" s="512" t="s">
        <v>160</v>
      </c>
      <c r="E18" s="514" t="n">
        <v>4169581210</v>
      </c>
      <c r="F18" s="518" t="n">
        <v>106829503</v>
      </c>
      <c r="G18" s="514" t="n">
        <v>16700000</v>
      </c>
      <c r="H18" s="514" t="n">
        <v>4259710713</v>
      </c>
      <c r="J18" s="515"/>
    </row>
    <row r="19" customFormat="false" ht="15" hidden="false" customHeight="false" outlineLevel="0" collapsed="false">
      <c r="A19" s="512" t="n">
        <v>19</v>
      </c>
      <c r="B19" s="513" t="n">
        <v>311110</v>
      </c>
      <c r="C19" s="513" t="n">
        <v>99999999</v>
      </c>
      <c r="D19" s="512" t="s">
        <v>162</v>
      </c>
      <c r="E19" s="514" t="n">
        <v>-7819400</v>
      </c>
      <c r="F19" s="514" t="n">
        <v>53193938</v>
      </c>
      <c r="G19" s="514" t="n">
        <v>54799941</v>
      </c>
      <c r="H19" s="514" t="n">
        <v>-9425403</v>
      </c>
      <c r="J19" s="515"/>
    </row>
    <row r="20" customFormat="false" ht="15" hidden="false" customHeight="false" outlineLevel="0" collapsed="false">
      <c r="A20" s="512" t="n">
        <v>20</v>
      </c>
      <c r="B20" s="513" t="n">
        <v>811003</v>
      </c>
      <c r="C20" s="513" t="n">
        <v>99999999</v>
      </c>
      <c r="D20" s="512" t="s">
        <v>202</v>
      </c>
      <c r="E20" s="514" t="n">
        <v>1870177723</v>
      </c>
      <c r="F20" s="514" t="n">
        <v>50766466</v>
      </c>
      <c r="G20" s="514" t="n">
        <v>0</v>
      </c>
      <c r="H20" s="514" t="n">
        <v>1920944189</v>
      </c>
      <c r="J20" s="515"/>
    </row>
    <row r="21" customFormat="false" ht="15" hidden="false" customHeight="false" outlineLevel="0" collapsed="false">
      <c r="A21" s="512" t="n">
        <v>21</v>
      </c>
      <c r="B21" s="513" t="n">
        <v>811004</v>
      </c>
      <c r="C21" s="513" t="n">
        <v>99999999</v>
      </c>
      <c r="D21" s="512" t="s">
        <v>203</v>
      </c>
      <c r="E21" s="514" t="n">
        <v>1280522486</v>
      </c>
      <c r="F21" s="514" t="n">
        <v>1055000</v>
      </c>
      <c r="G21" s="514" t="n">
        <v>0</v>
      </c>
      <c r="H21" s="514" t="n">
        <v>1281577486</v>
      </c>
      <c r="J21" s="515"/>
    </row>
    <row r="22" customFormat="false" ht="15" hidden="false" customHeight="false" outlineLevel="0" collapsed="false">
      <c r="A22" s="512" t="n">
        <v>22</v>
      </c>
      <c r="B22" s="513" t="n">
        <v>811005</v>
      </c>
      <c r="C22" s="513" t="n">
        <v>99999999</v>
      </c>
      <c r="D22" s="512" t="s">
        <v>204</v>
      </c>
      <c r="E22" s="514" t="n">
        <v>62167500</v>
      </c>
      <c r="F22" s="514" t="n">
        <v>1494000</v>
      </c>
      <c r="G22" s="514" t="n">
        <v>0</v>
      </c>
      <c r="H22" s="514" t="n">
        <v>63661500</v>
      </c>
      <c r="J22" s="515"/>
    </row>
    <row r="23" customFormat="false" ht="15" hidden="false" customHeight="false" outlineLevel="0" collapsed="false">
      <c r="A23" s="512" t="n">
        <v>23</v>
      </c>
      <c r="B23" s="513" t="n">
        <v>821004</v>
      </c>
      <c r="C23" s="513" t="n">
        <v>99999999</v>
      </c>
      <c r="D23" s="512" t="s">
        <v>209</v>
      </c>
      <c r="E23" s="514" t="n">
        <v>10950149</v>
      </c>
      <c r="F23" s="514" t="n">
        <v>332667</v>
      </c>
      <c r="G23" s="514" t="n">
        <v>0</v>
      </c>
      <c r="H23" s="514" t="n">
        <v>11282816</v>
      </c>
      <c r="J23" s="515"/>
    </row>
    <row r="24" customFormat="false" ht="15" hidden="false" customHeight="false" outlineLevel="0" collapsed="false">
      <c r="A24" s="512" t="n">
        <v>24</v>
      </c>
      <c r="B24" s="513" t="n">
        <v>824002</v>
      </c>
      <c r="C24" s="513" t="n">
        <v>99999999</v>
      </c>
      <c r="D24" s="512" t="s">
        <v>217</v>
      </c>
      <c r="E24" s="514" t="n">
        <v>168223000</v>
      </c>
      <c r="F24" s="514" t="n">
        <v>49500</v>
      </c>
      <c r="G24" s="514" t="n">
        <v>0</v>
      </c>
      <c r="H24" s="514" t="n">
        <v>168272500</v>
      </c>
      <c r="J24" s="515"/>
    </row>
    <row r="25" customFormat="false" ht="15" hidden="false" customHeight="false" outlineLevel="0" collapsed="false">
      <c r="A25" s="512" t="n">
        <v>25</v>
      </c>
      <c r="B25" s="513" t="n">
        <v>824003</v>
      </c>
      <c r="C25" s="513" t="n">
        <v>99999999</v>
      </c>
      <c r="D25" s="512" t="s">
        <v>218</v>
      </c>
      <c r="E25" s="514" t="n">
        <v>86282691</v>
      </c>
      <c r="F25" s="514" t="n">
        <v>1080000</v>
      </c>
      <c r="G25" s="514" t="n">
        <v>0</v>
      </c>
      <c r="H25" s="514" t="n">
        <v>87362691</v>
      </c>
      <c r="J25" s="515"/>
    </row>
    <row r="26" customFormat="false" ht="15" hidden="false" customHeight="false" outlineLevel="0" collapsed="false">
      <c r="A26" s="512" t="n">
        <v>26</v>
      </c>
      <c r="B26" s="513" t="n">
        <v>824005</v>
      </c>
      <c r="C26" s="513" t="n">
        <v>99999999</v>
      </c>
      <c r="D26" s="512" t="s">
        <v>220</v>
      </c>
      <c r="E26" s="514" t="n">
        <v>15247316</v>
      </c>
      <c r="F26" s="514" t="n">
        <v>310000</v>
      </c>
      <c r="G26" s="514" t="n">
        <v>0</v>
      </c>
      <c r="H26" s="514" t="n">
        <v>15557316</v>
      </c>
      <c r="J26" s="515"/>
    </row>
    <row r="27" customFormat="false" ht="15" hidden="false" customHeight="false" outlineLevel="0" collapsed="false">
      <c r="A27" s="512" t="n">
        <v>27</v>
      </c>
      <c r="B27" s="513" t="n">
        <v>824007</v>
      </c>
      <c r="C27" s="513" t="n">
        <v>99999999</v>
      </c>
      <c r="D27" s="512" t="s">
        <v>222</v>
      </c>
      <c r="E27" s="514" t="n">
        <v>96012200</v>
      </c>
      <c r="F27" s="514" t="n">
        <v>2602900</v>
      </c>
      <c r="G27" s="514" t="n">
        <v>0</v>
      </c>
      <c r="H27" s="514" t="n">
        <v>98615100</v>
      </c>
      <c r="J27" s="515"/>
    </row>
    <row r="28" customFormat="false" ht="15" hidden="false" customHeight="false" outlineLevel="0" collapsed="false">
      <c r="A28" s="512" t="n">
        <v>28</v>
      </c>
      <c r="B28" s="513" t="n">
        <v>824019</v>
      </c>
      <c r="C28" s="513" t="n">
        <v>99999999</v>
      </c>
      <c r="D28" s="512" t="s">
        <v>228</v>
      </c>
      <c r="E28" s="514" t="n">
        <v>1141980</v>
      </c>
      <c r="F28" s="514" t="n">
        <v>114198</v>
      </c>
      <c r="G28" s="514" t="n">
        <v>0</v>
      </c>
      <c r="H28" s="514" t="n">
        <v>1256178</v>
      </c>
      <c r="J28" s="515"/>
    </row>
    <row r="29" customFormat="false" ht="15" hidden="false" customHeight="false" outlineLevel="0" collapsed="false">
      <c r="A29" s="512" t="n">
        <v>29</v>
      </c>
      <c r="B29" s="513" t="n">
        <v>824021</v>
      </c>
      <c r="C29" s="513" t="n">
        <v>99999999</v>
      </c>
      <c r="D29" s="512" t="s">
        <v>229</v>
      </c>
      <c r="E29" s="514" t="n">
        <v>36615900</v>
      </c>
      <c r="F29" s="514" t="n">
        <v>175000</v>
      </c>
      <c r="G29" s="514" t="n">
        <v>0</v>
      </c>
      <c r="H29" s="514" t="n">
        <v>36790900</v>
      </c>
      <c r="J29" s="515"/>
    </row>
    <row r="30" customFormat="false" ht="15" hidden="false" customHeight="false" outlineLevel="0" collapsed="false">
      <c r="A30" s="512" t="n">
        <v>30</v>
      </c>
      <c r="B30" s="513" t="n">
        <v>824037</v>
      </c>
      <c r="C30" s="513" t="n">
        <v>99999999</v>
      </c>
      <c r="D30" s="512" t="s">
        <v>231</v>
      </c>
      <c r="E30" s="514" t="n">
        <v>11646000</v>
      </c>
      <c r="F30" s="514" t="n">
        <v>200000</v>
      </c>
      <c r="G30" s="514" t="n">
        <v>0</v>
      </c>
      <c r="H30" s="514" t="n">
        <v>11846000</v>
      </c>
      <c r="J30" s="515"/>
    </row>
    <row r="31" customFormat="false" ht="15" hidden="false" customHeight="false" outlineLevel="0" collapsed="false">
      <c r="A31" s="512" t="n">
        <v>31</v>
      </c>
      <c r="B31" s="513" t="n">
        <v>824042</v>
      </c>
      <c r="C31" s="513" t="n">
        <v>99999999</v>
      </c>
      <c r="D31" s="512" t="s">
        <v>956</v>
      </c>
      <c r="E31" s="514" t="n">
        <v>40751500</v>
      </c>
      <c r="F31" s="514" t="n">
        <v>1889600</v>
      </c>
      <c r="G31" s="514" t="n">
        <v>1050</v>
      </c>
      <c r="H31" s="514" t="n">
        <v>42640050</v>
      </c>
      <c r="J31" s="515"/>
    </row>
    <row r="32" customFormat="false" ht="15" hidden="false" customHeight="false" outlineLevel="0" collapsed="false">
      <c r="A32" s="512" t="n">
        <v>32</v>
      </c>
      <c r="B32" s="513" t="n">
        <v>825012</v>
      </c>
      <c r="C32" s="513" t="n">
        <v>99999999</v>
      </c>
      <c r="D32" s="512" t="s">
        <v>239</v>
      </c>
      <c r="E32" s="514" t="n">
        <v>6947859</v>
      </c>
      <c r="F32" s="514" t="n">
        <v>263171</v>
      </c>
      <c r="G32" s="514" t="n">
        <v>0</v>
      </c>
      <c r="H32" s="514" t="n">
        <v>7211030</v>
      </c>
      <c r="J32" s="515"/>
    </row>
    <row r="33" customFormat="false" ht="15" hidden="false" customHeight="false" outlineLevel="0" collapsed="false">
      <c r="A33" s="512" t="n">
        <v>33</v>
      </c>
      <c r="B33" s="513" t="n">
        <v>829207</v>
      </c>
      <c r="C33" s="513" t="n">
        <v>99999999</v>
      </c>
      <c r="D33" s="512" t="s">
        <v>243</v>
      </c>
      <c r="E33" s="514" t="n">
        <v>714871771.53</v>
      </c>
      <c r="F33" s="514" t="n">
        <v>17025164</v>
      </c>
      <c r="G33" s="514" t="n">
        <v>0</v>
      </c>
      <c r="H33" s="514" t="n">
        <v>731896935.53</v>
      </c>
      <c r="I33" s="17" t="n">
        <f aca="false">+H33-'[43]BIAYA PROMOSI DAGANG'!G244</f>
        <v>0</v>
      </c>
      <c r="J33" s="515"/>
    </row>
    <row r="34" customFormat="false" ht="15" hidden="false" customHeight="false" outlineLevel="0" collapsed="false">
      <c r="A34" s="512" t="n">
        <v>34</v>
      </c>
      <c r="B34" s="513" t="n">
        <v>919900</v>
      </c>
      <c r="C34" s="513" t="n">
        <v>99999999</v>
      </c>
      <c r="D34" s="512" t="s">
        <v>933</v>
      </c>
      <c r="E34" s="514" t="n">
        <v>-135047594.96</v>
      </c>
      <c r="F34" s="514" t="n">
        <v>0</v>
      </c>
      <c r="G34" s="514" t="n">
        <v>2429175</v>
      </c>
      <c r="H34" s="514" t="n">
        <v>-137476769.96</v>
      </c>
      <c r="I34" s="17" t="n">
        <f aca="false">+H34+'[43]PEND LAIN'!F17</f>
        <v>-731301.00000003</v>
      </c>
      <c r="J34" s="515"/>
    </row>
    <row r="35" customFormat="false" ht="15" hidden="false" customHeight="false" outlineLevel="0" collapsed="false">
      <c r="A35" s="512"/>
      <c r="B35" s="519"/>
      <c r="C35" s="513"/>
      <c r="D35" s="520"/>
      <c r="E35" s="521"/>
      <c r="F35" s="39"/>
      <c r="G35" s="39"/>
      <c r="H35" s="521"/>
      <c r="J35" s="515"/>
    </row>
    <row r="36" customFormat="false" ht="15" hidden="false" customHeight="false" outlineLevel="0" collapsed="false">
      <c r="A36" s="512"/>
      <c r="B36" s="519"/>
      <c r="C36" s="513"/>
      <c r="D36" s="520"/>
      <c r="E36" s="521"/>
      <c r="F36" s="39"/>
      <c r="G36" s="39"/>
      <c r="H36" s="521"/>
      <c r="J36" s="515"/>
    </row>
    <row r="37" customFormat="false" ht="15" hidden="false" customHeight="false" outlineLevel="0" collapsed="false">
      <c r="A37" s="512"/>
      <c r="B37" s="519"/>
      <c r="C37" s="513"/>
      <c r="D37" s="520"/>
      <c r="E37" s="521"/>
      <c r="F37" s="39"/>
      <c r="G37" s="39"/>
      <c r="H37" s="521"/>
      <c r="J37" s="515"/>
    </row>
    <row r="38" customFormat="false" ht="15" hidden="false" customHeight="false" outlineLevel="0" collapsed="false">
      <c r="A38" s="512"/>
      <c r="B38" s="519"/>
      <c r="C38" s="513"/>
      <c r="D38" s="520"/>
      <c r="E38" s="521"/>
      <c r="F38" s="39"/>
      <c r="G38" s="39"/>
      <c r="H38" s="521"/>
      <c r="J38" s="515"/>
    </row>
    <row r="39" customFormat="false" ht="15" hidden="false" customHeight="false" outlineLevel="0" collapsed="false">
      <c r="A39" s="512"/>
      <c r="B39" s="519"/>
      <c r="C39" s="513"/>
      <c r="D39" s="520"/>
      <c r="E39" s="521"/>
      <c r="F39" s="39"/>
      <c r="G39" s="39"/>
      <c r="H39" s="521"/>
      <c r="J39" s="515"/>
    </row>
    <row r="40" customFormat="false" ht="15" hidden="false" customHeight="false" outlineLevel="0" collapsed="false">
      <c r="A40" s="512"/>
      <c r="B40" s="519"/>
      <c r="C40" s="513"/>
      <c r="D40" s="520"/>
      <c r="E40" s="521"/>
      <c r="F40" s="39"/>
      <c r="G40" s="39"/>
      <c r="H40" s="521"/>
      <c r="J40" s="515"/>
    </row>
    <row r="41" customFormat="false" ht="15" hidden="false" customHeight="false" outlineLevel="0" collapsed="false">
      <c r="A41" s="512"/>
      <c r="B41" s="519"/>
      <c r="C41" s="513"/>
      <c r="D41" s="520"/>
      <c r="E41" s="521"/>
      <c r="F41" s="39"/>
      <c r="G41" s="39"/>
      <c r="H41" s="521"/>
      <c r="J41" s="515"/>
    </row>
    <row r="42" customFormat="false" ht="15" hidden="false" customHeight="false" outlineLevel="0" collapsed="false">
      <c r="A42" s="512"/>
      <c r="B42" s="519"/>
      <c r="C42" s="513"/>
      <c r="D42" s="520"/>
      <c r="E42" s="521"/>
      <c r="F42" s="39"/>
      <c r="G42" s="39"/>
      <c r="H42" s="521"/>
      <c r="J42" s="515"/>
    </row>
    <row r="43" customFormat="false" ht="15" hidden="false" customHeight="false" outlineLevel="0" collapsed="false">
      <c r="A43" s="512"/>
      <c r="B43" s="519"/>
      <c r="C43" s="513"/>
      <c r="D43" s="520"/>
      <c r="E43" s="521"/>
      <c r="F43" s="39"/>
      <c r="G43" s="39"/>
      <c r="H43" s="521"/>
    </row>
    <row r="44" customFormat="false" ht="15" hidden="false" customHeight="false" outlineLevel="0" collapsed="false">
      <c r="A44" s="512"/>
      <c r="B44" s="519"/>
      <c r="C44" s="513"/>
      <c r="D44" s="520"/>
      <c r="E44" s="521"/>
      <c r="F44" s="39"/>
      <c r="G44" s="39"/>
      <c r="H44" s="521"/>
    </row>
    <row r="45" customFormat="false" ht="15" hidden="false" customHeight="false" outlineLevel="0" collapsed="false">
      <c r="A45" s="519"/>
      <c r="B45" s="519"/>
      <c r="C45" s="519"/>
      <c r="D45" s="520"/>
      <c r="E45" s="521"/>
      <c r="F45" s="39"/>
      <c r="G45" s="39"/>
      <c r="H45" s="521"/>
    </row>
    <row r="46" customFormat="false" ht="15" hidden="false" customHeight="false" outlineLevel="0" collapsed="false">
      <c r="A46" s="522"/>
      <c r="B46" s="522"/>
      <c r="C46" s="522"/>
      <c r="D46" s="523"/>
      <c r="E46" s="524" t="n">
        <f aca="false">SUM(E4:E45)</f>
        <v>-30418747392.52</v>
      </c>
      <c r="F46" s="524" t="n">
        <f aca="false">SUM(F4:F45)</f>
        <v>25856689870</v>
      </c>
      <c r="G46" s="524" t="n">
        <f aca="false">SUM(G4:G45)</f>
        <v>25856689870</v>
      </c>
      <c r="H46" s="524" t="n">
        <f aca="false">SUM(H4:H45)</f>
        <v>-30418747392.52</v>
      </c>
    </row>
    <row r="47" customFormat="false" ht="15" hidden="false" customHeight="false" outlineLevel="0" collapsed="false">
      <c r="B47" s="492" t="n">
        <v>1</v>
      </c>
      <c r="C47" s="492" t="n">
        <v>2</v>
      </c>
      <c r="D47" s="493" t="n">
        <v>3</v>
      </c>
      <c r="E47" s="250" t="n">
        <v>4</v>
      </c>
      <c r="F47" s="250" t="n">
        <v>5</v>
      </c>
      <c r="G47" s="250" t="n">
        <v>6</v>
      </c>
      <c r="H47" s="250" t="n">
        <v>7</v>
      </c>
    </row>
    <row r="48" customFormat="false" ht="15" hidden="false" customHeight="false" outlineLevel="0" collapsed="false">
      <c r="E48" s="250"/>
      <c r="F48" s="250" t="n">
        <f aca="false">F46-'[43]NERACA LAJUR'!G159</f>
        <v>0</v>
      </c>
      <c r="G48" s="250" t="n">
        <f aca="false">G46-'[43]NERACA LAJUR'!H159</f>
        <v>0</v>
      </c>
      <c r="H48" s="250"/>
    </row>
    <row r="49" customFormat="false" ht="15" hidden="false" customHeight="false" outlineLevel="0" collapsed="false">
      <c r="E49" s="250"/>
      <c r="G49" s="250" t="n">
        <f aca="false">G46-F46</f>
        <v>0</v>
      </c>
      <c r="H49" s="250"/>
    </row>
    <row r="50" customFormat="false" ht="15" hidden="false" customHeight="false" outlineLevel="0" collapsed="false">
      <c r="E50" s="250"/>
      <c r="H50" s="250"/>
    </row>
    <row r="51" customFormat="false" ht="15" hidden="false" customHeight="false" outlineLevel="0" collapsed="false">
      <c r="E51" s="250"/>
      <c r="H51" s="250"/>
    </row>
    <row r="52" customFormat="false" ht="15" hidden="false" customHeight="false" outlineLevel="0" collapsed="false">
      <c r="E52" s="250"/>
      <c r="H52" s="250"/>
    </row>
    <row r="53" customFormat="false" ht="15" hidden="false" customHeight="false" outlineLevel="0" collapsed="false">
      <c r="E53" s="250"/>
      <c r="H53" s="250"/>
    </row>
    <row r="54" customFormat="false" ht="15" hidden="false" customHeight="false" outlineLevel="0" collapsed="false">
      <c r="E54" s="250"/>
      <c r="H54" s="250"/>
    </row>
    <row r="55" customFormat="false" ht="15" hidden="false" customHeight="false" outlineLevel="0" collapsed="false">
      <c r="E55" s="250"/>
      <c r="H55" s="250"/>
    </row>
    <row r="56" customFormat="false" ht="15" hidden="false" customHeight="false" outlineLevel="0" collapsed="false">
      <c r="E56" s="250"/>
      <c r="H56" s="250"/>
    </row>
    <row r="57" customFormat="false" ht="15" hidden="false" customHeight="false" outlineLevel="0" collapsed="false">
      <c r="E57" s="250"/>
      <c r="H57" s="250"/>
    </row>
    <row r="58" customFormat="false" ht="15" hidden="false" customHeight="false" outlineLevel="0" collapsed="false">
      <c r="D58" s="525"/>
      <c r="E58" s="250"/>
      <c r="H58" s="250"/>
    </row>
    <row r="59" customFormat="false" ht="15" hidden="false" customHeight="false" outlineLevel="0" collapsed="false">
      <c r="D59" s="526"/>
      <c r="E59" s="250"/>
      <c r="H59" s="250"/>
    </row>
    <row r="60" customFormat="false" ht="15" hidden="false" customHeight="false" outlineLevel="0" collapsed="false">
      <c r="D60" s="525"/>
      <c r="E60" s="250"/>
      <c r="H60" s="250"/>
    </row>
    <row r="61" customFormat="false" ht="15" hidden="false" customHeight="false" outlineLevel="0" collapsed="false">
      <c r="D61" s="526"/>
      <c r="E61" s="250"/>
      <c r="H61" s="250"/>
    </row>
    <row r="62" customFormat="false" ht="15" hidden="false" customHeight="false" outlineLevel="0" collapsed="false">
      <c r="D62" s="525"/>
      <c r="E62" s="250"/>
      <c r="H62" s="250"/>
    </row>
    <row r="63" customFormat="false" ht="15" hidden="false" customHeight="false" outlineLevel="0" collapsed="false">
      <c r="D63" s="526"/>
      <c r="E63" s="250"/>
      <c r="H63" s="250"/>
    </row>
    <row r="64" customFormat="false" ht="15" hidden="false" customHeight="false" outlineLevel="0" collapsed="false">
      <c r="D64" s="525"/>
      <c r="E64" s="250"/>
      <c r="H64" s="250"/>
    </row>
    <row r="65" customFormat="false" ht="15" hidden="false" customHeight="false" outlineLevel="0" collapsed="false">
      <c r="D65" s="526"/>
      <c r="E65" s="250"/>
      <c r="H65" s="250"/>
    </row>
    <row r="66" customFormat="false" ht="15" hidden="false" customHeight="false" outlineLevel="0" collapsed="false">
      <c r="D66" s="525"/>
      <c r="E66" s="250"/>
      <c r="H66" s="250"/>
    </row>
    <row r="67" customFormat="false" ht="15" hidden="false" customHeight="false" outlineLevel="0" collapsed="false">
      <c r="D67" s="525"/>
      <c r="E67" s="250"/>
      <c r="H67" s="250"/>
    </row>
    <row r="68" customFormat="false" ht="15" hidden="false" customHeight="false" outlineLevel="0" collapsed="false">
      <c r="D68" s="526"/>
      <c r="E68" s="250"/>
      <c r="H68" s="250"/>
    </row>
    <row r="69" customFormat="false" ht="15" hidden="false" customHeight="false" outlineLevel="0" collapsed="false">
      <c r="D69" s="525"/>
      <c r="E69" s="250"/>
      <c r="H69" s="250"/>
    </row>
    <row r="70" customFormat="false" ht="15" hidden="false" customHeight="false" outlineLevel="0" collapsed="false">
      <c r="D70" s="526"/>
      <c r="E70" s="250"/>
      <c r="H70" s="250"/>
    </row>
    <row r="71" customFormat="false" ht="15" hidden="false" customHeight="false" outlineLevel="0" collapsed="false">
      <c r="D71" s="525"/>
      <c r="E71" s="250"/>
      <c r="H71" s="250"/>
    </row>
    <row r="72" customFormat="false" ht="15" hidden="false" customHeight="false" outlineLevel="0" collapsed="false">
      <c r="D72" s="525"/>
      <c r="E72" s="250"/>
      <c r="H72" s="250"/>
    </row>
    <row r="73" customFormat="false" ht="15" hidden="false" customHeight="false" outlineLevel="0" collapsed="false">
      <c r="D73" s="526"/>
      <c r="E73" s="250"/>
      <c r="H73" s="250"/>
    </row>
    <row r="74" customFormat="false" ht="15" hidden="false" customHeight="false" outlineLevel="0" collapsed="false">
      <c r="D74" s="525"/>
      <c r="E74" s="250"/>
      <c r="H74" s="250"/>
    </row>
    <row r="75" customFormat="false" ht="15" hidden="false" customHeight="false" outlineLevel="0" collapsed="false">
      <c r="D75" s="526"/>
      <c r="E75" s="250"/>
      <c r="H75" s="250"/>
    </row>
    <row r="76" customFormat="false" ht="15" hidden="false" customHeight="false" outlineLevel="0" collapsed="false">
      <c r="D76" s="525"/>
      <c r="E76" s="250"/>
      <c r="H76" s="250"/>
    </row>
    <row r="77" customFormat="false" ht="15" hidden="false" customHeight="false" outlineLevel="0" collapsed="false">
      <c r="D77" s="525"/>
      <c r="E77" s="250"/>
      <c r="H77" s="250"/>
    </row>
    <row r="78" customFormat="false" ht="15" hidden="false" customHeight="false" outlineLevel="0" collapsed="false">
      <c r="D78" s="526"/>
      <c r="E78" s="250"/>
      <c r="H78" s="250"/>
    </row>
    <row r="79" customFormat="false" ht="15" hidden="false" customHeight="false" outlineLevel="0" collapsed="false">
      <c r="D79" s="525"/>
      <c r="E79" s="250"/>
      <c r="H79" s="250"/>
    </row>
    <row r="80" customFormat="false" ht="15" hidden="false" customHeight="false" outlineLevel="0" collapsed="false">
      <c r="D80" s="526"/>
      <c r="E80" s="250"/>
      <c r="H80" s="250"/>
    </row>
    <row r="81" customFormat="false" ht="15" hidden="false" customHeight="false" outlineLevel="0" collapsed="false">
      <c r="D81" s="525"/>
      <c r="E81" s="250"/>
      <c r="H81" s="250"/>
    </row>
    <row r="82" customFormat="false" ht="15" hidden="false" customHeight="false" outlineLevel="0" collapsed="false">
      <c r="D82" s="526"/>
      <c r="E82" s="250"/>
      <c r="H82" s="250"/>
    </row>
    <row r="83" customFormat="false" ht="15" hidden="false" customHeight="false" outlineLevel="0" collapsed="false">
      <c r="D83" s="525"/>
      <c r="E83" s="250"/>
      <c r="H83" s="250"/>
    </row>
    <row r="84" customFormat="false" ht="15" hidden="false" customHeight="false" outlineLevel="0" collapsed="false">
      <c r="D84" s="526"/>
      <c r="E84" s="250"/>
      <c r="H84" s="250"/>
    </row>
    <row r="85" customFormat="false" ht="15" hidden="false" customHeight="false" outlineLevel="0" collapsed="false">
      <c r="D85" s="525"/>
      <c r="E85" s="250"/>
      <c r="H85" s="250"/>
    </row>
    <row r="86" customFormat="false" ht="15" hidden="false" customHeight="false" outlineLevel="0" collapsed="false">
      <c r="D86" s="525"/>
      <c r="E86" s="250"/>
      <c r="H86" s="250"/>
    </row>
    <row r="87" customFormat="false" ht="15" hidden="false" customHeight="false" outlineLevel="0" collapsed="false">
      <c r="D87" s="526"/>
      <c r="E87" s="250"/>
      <c r="H87" s="250"/>
    </row>
    <row r="88" customFormat="false" ht="15" hidden="false" customHeight="false" outlineLevel="0" collapsed="false">
      <c r="D88" s="525"/>
      <c r="E88" s="250"/>
      <c r="H88" s="250"/>
    </row>
    <row r="89" customFormat="false" ht="15" hidden="false" customHeight="false" outlineLevel="0" collapsed="false">
      <c r="D89" s="525"/>
      <c r="E89" s="250"/>
      <c r="H89" s="250"/>
    </row>
    <row r="90" customFormat="false" ht="15" hidden="false" customHeight="false" outlineLevel="0" collapsed="false">
      <c r="D90" s="526"/>
      <c r="E90" s="250"/>
      <c r="H90" s="250"/>
    </row>
    <row r="91" customFormat="false" ht="15" hidden="false" customHeight="false" outlineLevel="0" collapsed="false">
      <c r="D91" s="525"/>
      <c r="E91" s="250"/>
      <c r="H91" s="250"/>
    </row>
    <row r="92" customFormat="false" ht="15" hidden="false" customHeight="false" outlineLevel="0" collapsed="false">
      <c r="D92" s="526"/>
      <c r="E92" s="250"/>
      <c r="H92" s="250"/>
    </row>
    <row r="93" customFormat="false" ht="15" hidden="false" customHeight="false" outlineLevel="0" collapsed="false">
      <c r="D93" s="525"/>
      <c r="E93" s="250"/>
      <c r="H93" s="250"/>
    </row>
    <row r="94" customFormat="false" ht="15" hidden="false" customHeight="false" outlineLevel="0" collapsed="false">
      <c r="D94" s="526"/>
      <c r="E94" s="250"/>
      <c r="H94" s="250"/>
    </row>
    <row r="95" customFormat="false" ht="15" hidden="false" customHeight="false" outlineLevel="0" collapsed="false">
      <c r="D95" s="525"/>
      <c r="E95" s="250"/>
      <c r="H95" s="250"/>
    </row>
    <row r="96" customFormat="false" ht="15" hidden="false" customHeight="false" outlineLevel="0" collapsed="false">
      <c r="D96" s="526"/>
      <c r="E96" s="250"/>
      <c r="H96" s="250"/>
    </row>
    <row r="97" customFormat="false" ht="15" hidden="false" customHeight="false" outlineLevel="0" collapsed="false">
      <c r="D97" s="525"/>
      <c r="E97" s="250"/>
      <c r="H97" s="250"/>
    </row>
    <row r="98" customFormat="false" ht="15" hidden="false" customHeight="false" outlineLevel="0" collapsed="false">
      <c r="D98" s="525"/>
      <c r="E98" s="250"/>
      <c r="H98" s="250"/>
    </row>
    <row r="99" customFormat="false" ht="15" hidden="false" customHeight="false" outlineLevel="0" collapsed="false">
      <c r="D99" s="526"/>
      <c r="E99" s="250"/>
      <c r="H99" s="250"/>
    </row>
    <row r="100" customFormat="false" ht="15" hidden="false" customHeight="false" outlineLevel="0" collapsed="false">
      <c r="D100" s="525"/>
      <c r="E100" s="250"/>
      <c r="H100" s="250"/>
    </row>
    <row r="101" customFormat="false" ht="15" hidden="false" customHeight="false" outlineLevel="0" collapsed="false">
      <c r="D101" s="526"/>
      <c r="E101" s="250"/>
      <c r="H101" s="250"/>
    </row>
    <row r="102" customFormat="false" ht="15" hidden="false" customHeight="false" outlineLevel="0" collapsed="false">
      <c r="D102" s="525"/>
      <c r="E102" s="250"/>
      <c r="H102" s="250"/>
    </row>
    <row r="103" customFormat="false" ht="15" hidden="false" customHeight="false" outlineLevel="0" collapsed="false">
      <c r="D103" s="526"/>
      <c r="E103" s="250"/>
      <c r="H103" s="250"/>
    </row>
    <row r="104" customFormat="false" ht="15" hidden="false" customHeight="false" outlineLevel="0" collapsed="false">
      <c r="D104" s="525"/>
      <c r="E104" s="250"/>
      <c r="H104" s="250"/>
    </row>
    <row r="105" customFormat="false" ht="15" hidden="false" customHeight="false" outlineLevel="0" collapsed="false">
      <c r="D105" s="526"/>
      <c r="E105" s="250"/>
      <c r="H105" s="250"/>
    </row>
    <row r="106" customFormat="false" ht="15" hidden="false" customHeight="false" outlineLevel="0" collapsed="false">
      <c r="D106" s="525"/>
      <c r="E106" s="250"/>
      <c r="H106" s="250"/>
    </row>
    <row r="107" customFormat="false" ht="15" hidden="false" customHeight="false" outlineLevel="0" collapsed="false">
      <c r="D107" s="525"/>
      <c r="E107" s="250"/>
      <c r="H107" s="250"/>
    </row>
    <row r="108" customFormat="false" ht="15" hidden="false" customHeight="false" outlineLevel="0" collapsed="false">
      <c r="D108" s="526"/>
      <c r="E108" s="250"/>
      <c r="H108" s="250"/>
    </row>
    <row r="109" customFormat="false" ht="15" hidden="false" customHeight="false" outlineLevel="0" collapsed="false">
      <c r="D109" s="525"/>
      <c r="E109" s="250"/>
      <c r="H109" s="250"/>
    </row>
    <row r="110" customFormat="false" ht="15" hidden="false" customHeight="false" outlineLevel="0" collapsed="false">
      <c r="D110" s="526"/>
      <c r="E110" s="250"/>
      <c r="H110" s="250"/>
    </row>
    <row r="111" customFormat="false" ht="15" hidden="false" customHeight="false" outlineLevel="0" collapsed="false">
      <c r="D111" s="525"/>
      <c r="E111" s="250"/>
      <c r="H111" s="250"/>
    </row>
    <row r="112" customFormat="false" ht="15" hidden="false" customHeight="false" outlineLevel="0" collapsed="false">
      <c r="D112" s="525"/>
      <c r="E112" s="250"/>
      <c r="H112" s="250"/>
    </row>
    <row r="113" customFormat="false" ht="15" hidden="false" customHeight="false" outlineLevel="0" collapsed="false">
      <c r="D113" s="526"/>
      <c r="E113" s="250"/>
      <c r="H113" s="250"/>
    </row>
    <row r="114" customFormat="false" ht="15" hidden="false" customHeight="false" outlineLevel="0" collapsed="false">
      <c r="D114" s="525"/>
      <c r="E114" s="250"/>
      <c r="H114" s="250"/>
    </row>
    <row r="115" customFormat="false" ht="15" hidden="false" customHeight="false" outlineLevel="0" collapsed="false">
      <c r="D115" s="526"/>
      <c r="E115" s="250"/>
      <c r="H115" s="250"/>
    </row>
    <row r="116" customFormat="false" ht="15" hidden="false" customHeight="false" outlineLevel="0" collapsed="false">
      <c r="D116" s="525"/>
      <c r="E116" s="250"/>
      <c r="H116" s="250"/>
    </row>
    <row r="117" customFormat="false" ht="15" hidden="false" customHeight="false" outlineLevel="0" collapsed="false">
      <c r="D117" s="526"/>
      <c r="E117" s="250"/>
      <c r="H117" s="250"/>
    </row>
    <row r="118" customFormat="false" ht="15" hidden="false" customHeight="false" outlineLevel="0" collapsed="false">
      <c r="D118" s="525"/>
      <c r="E118" s="250"/>
      <c r="H118" s="250"/>
    </row>
    <row r="119" customFormat="false" ht="15" hidden="false" customHeight="false" outlineLevel="0" collapsed="false">
      <c r="D119" s="526"/>
      <c r="E119" s="250"/>
      <c r="H119" s="250"/>
    </row>
    <row r="120" customFormat="false" ht="15" hidden="false" customHeight="false" outlineLevel="0" collapsed="false">
      <c r="D120" s="525"/>
      <c r="E120" s="250"/>
      <c r="H120" s="250"/>
    </row>
    <row r="121" customFormat="false" ht="15" hidden="false" customHeight="false" outlineLevel="0" collapsed="false">
      <c r="D121" s="525"/>
      <c r="E121" s="250"/>
      <c r="H121" s="250"/>
    </row>
    <row r="122" customFormat="false" ht="15" hidden="false" customHeight="false" outlineLevel="0" collapsed="false">
      <c r="D122" s="526"/>
      <c r="E122" s="250"/>
      <c r="H122" s="250"/>
    </row>
    <row r="123" customFormat="false" ht="15" hidden="false" customHeight="false" outlineLevel="0" collapsed="false">
      <c r="D123" s="525"/>
      <c r="E123" s="250"/>
      <c r="H123" s="250"/>
    </row>
    <row r="124" customFormat="false" ht="15" hidden="false" customHeight="false" outlineLevel="0" collapsed="false">
      <c r="D124" s="526"/>
      <c r="E124" s="250"/>
      <c r="H124" s="250"/>
    </row>
    <row r="125" customFormat="false" ht="15" hidden="false" customHeight="false" outlineLevel="0" collapsed="false">
      <c r="D125" s="525"/>
      <c r="E125" s="250"/>
      <c r="H125" s="250"/>
    </row>
    <row r="126" customFormat="false" ht="15" hidden="false" customHeight="false" outlineLevel="0" collapsed="false">
      <c r="D126" s="526"/>
      <c r="E126" s="250"/>
      <c r="H126" s="250"/>
    </row>
    <row r="127" customFormat="false" ht="15" hidden="false" customHeight="false" outlineLevel="0" collapsed="false">
      <c r="D127" s="525"/>
      <c r="E127" s="250"/>
      <c r="H127" s="250"/>
    </row>
    <row r="128" customFormat="false" ht="15" hidden="false" customHeight="false" outlineLevel="0" collapsed="false">
      <c r="D128" s="526"/>
      <c r="E128" s="250"/>
      <c r="H128" s="250"/>
    </row>
    <row r="129" customFormat="false" ht="15" hidden="false" customHeight="false" outlineLevel="0" collapsed="false">
      <c r="D129" s="525"/>
      <c r="E129" s="250"/>
      <c r="H129" s="250"/>
    </row>
    <row r="130" customFormat="false" ht="15" hidden="false" customHeight="false" outlineLevel="0" collapsed="false">
      <c r="D130" s="525"/>
      <c r="E130" s="250"/>
      <c r="H130" s="250"/>
    </row>
    <row r="131" customFormat="false" ht="15" hidden="false" customHeight="false" outlineLevel="0" collapsed="false">
      <c r="D131" s="525"/>
      <c r="E131" s="250"/>
      <c r="H131" s="250"/>
    </row>
    <row r="132" customFormat="false" ht="15" hidden="false" customHeight="false" outlineLevel="0" collapsed="false">
      <c r="D132" s="526"/>
      <c r="E132" s="250"/>
      <c r="H132" s="250"/>
    </row>
    <row r="133" customFormat="false" ht="15" hidden="false" customHeight="false" outlineLevel="0" collapsed="false">
      <c r="D133" s="525"/>
      <c r="E133" s="250"/>
      <c r="H133" s="250"/>
    </row>
    <row r="134" customFormat="false" ht="15" hidden="false" customHeight="false" outlineLevel="0" collapsed="false">
      <c r="D134" s="526"/>
      <c r="E134" s="250"/>
      <c r="H134" s="250"/>
    </row>
    <row r="135" customFormat="false" ht="15" hidden="false" customHeight="false" outlineLevel="0" collapsed="false">
      <c r="D135" s="525"/>
      <c r="E135" s="250"/>
      <c r="H135" s="250"/>
    </row>
    <row r="136" customFormat="false" ht="15" hidden="false" customHeight="false" outlineLevel="0" collapsed="false">
      <c r="D136" s="526"/>
      <c r="E136" s="250"/>
      <c r="H136" s="250"/>
    </row>
    <row r="137" customFormat="false" ht="15" hidden="false" customHeight="false" outlineLevel="0" collapsed="false">
      <c r="D137" s="525"/>
      <c r="E137" s="250"/>
      <c r="H137" s="250"/>
    </row>
    <row r="138" customFormat="false" ht="15" hidden="false" customHeight="false" outlineLevel="0" collapsed="false">
      <c r="D138" s="526"/>
      <c r="E138" s="250"/>
      <c r="H138" s="250"/>
    </row>
    <row r="139" customFormat="false" ht="15" hidden="false" customHeight="false" outlineLevel="0" collapsed="false">
      <c r="D139" s="525"/>
      <c r="E139" s="250"/>
      <c r="H139" s="250"/>
    </row>
    <row r="140" customFormat="false" ht="15" hidden="false" customHeight="false" outlineLevel="0" collapsed="false">
      <c r="D140" s="525"/>
      <c r="E140" s="250"/>
      <c r="H140" s="250"/>
    </row>
    <row r="141" customFormat="false" ht="15" hidden="false" customHeight="false" outlineLevel="0" collapsed="false">
      <c r="D141" s="525"/>
    </row>
    <row r="142" customFormat="false" ht="15" hidden="false" customHeight="false" outlineLevel="0" collapsed="false">
      <c r="D142" s="526"/>
    </row>
    <row r="143" customFormat="false" ht="15" hidden="false" customHeight="false" outlineLevel="0" collapsed="false">
      <c r="D143" s="525"/>
    </row>
    <row r="144" customFormat="false" ht="15" hidden="false" customHeight="false" outlineLevel="0" collapsed="false">
      <c r="D144" s="526"/>
    </row>
    <row r="145" customFormat="false" ht="15" hidden="false" customHeight="false" outlineLevel="0" collapsed="false">
      <c r="D145" s="525"/>
    </row>
    <row r="146" customFormat="false" ht="15" hidden="false" customHeight="false" outlineLevel="0" collapsed="false">
      <c r="D146" s="526"/>
    </row>
    <row r="147" customFormat="false" ht="15" hidden="false" customHeight="false" outlineLevel="0" collapsed="false">
      <c r="D147" s="525"/>
    </row>
    <row r="148" customFormat="false" ht="15" hidden="false" customHeight="false" outlineLevel="0" collapsed="false">
      <c r="D148" s="526"/>
    </row>
    <row r="149" customFormat="false" ht="15" hidden="false" customHeight="false" outlineLevel="0" collapsed="false">
      <c r="D149" s="525"/>
    </row>
    <row r="150" customFormat="false" ht="15" hidden="false" customHeight="false" outlineLevel="0" collapsed="false">
      <c r="D150" s="525"/>
    </row>
    <row r="151" customFormat="false" ht="15" hidden="false" customHeight="false" outlineLevel="0" collapsed="false">
      <c r="D151" s="526"/>
    </row>
    <row r="152" customFormat="false" ht="15" hidden="false" customHeight="false" outlineLevel="0" collapsed="false">
      <c r="D152" s="525"/>
    </row>
    <row r="153" customFormat="false" ht="15" hidden="false" customHeight="false" outlineLevel="0" collapsed="false">
      <c r="D153" s="526"/>
    </row>
    <row r="154" customFormat="false" ht="15" hidden="false" customHeight="false" outlineLevel="0" collapsed="false">
      <c r="D154" s="525"/>
    </row>
    <row r="155" customFormat="false" ht="15" hidden="false" customHeight="false" outlineLevel="0" collapsed="false">
      <c r="D155" s="526"/>
    </row>
    <row r="156" customFormat="false" ht="15" hidden="false" customHeight="false" outlineLevel="0" collapsed="false">
      <c r="D156" s="525"/>
    </row>
    <row r="157" customFormat="false" ht="15" hidden="false" customHeight="false" outlineLevel="0" collapsed="false">
      <c r="D157" s="526"/>
    </row>
    <row r="158" customFormat="false" ht="15" hidden="false" customHeight="false" outlineLevel="0" collapsed="false">
      <c r="D158" s="20"/>
    </row>
    <row r="159" customFormat="false" ht="15" hidden="false" customHeight="false" outlineLevel="0" collapsed="false">
      <c r="D159" s="525"/>
    </row>
    <row r="160" customFormat="false" ht="15" hidden="false" customHeight="false" outlineLevel="0" collapsed="false">
      <c r="D160" s="526"/>
    </row>
    <row r="161" customFormat="false" ht="15" hidden="false" customHeight="false" outlineLevel="0" collapsed="false">
      <c r="D161" s="525"/>
    </row>
    <row r="162" customFormat="false" ht="15" hidden="false" customHeight="false" outlineLevel="0" collapsed="false">
      <c r="D162" s="526"/>
    </row>
    <row r="163" customFormat="false" ht="15" hidden="false" customHeight="false" outlineLevel="0" collapsed="false">
      <c r="D163" s="525"/>
    </row>
    <row r="164" customFormat="false" ht="15" hidden="false" customHeight="false" outlineLevel="0" collapsed="false">
      <c r="D164" s="526"/>
    </row>
    <row r="165" customFormat="false" ht="15" hidden="false" customHeight="false" outlineLevel="0" collapsed="false">
      <c r="D165" s="525"/>
    </row>
    <row r="166" customFormat="false" ht="15" hidden="false" customHeight="false" outlineLevel="0" collapsed="false">
      <c r="D166" s="526"/>
    </row>
    <row r="167" customFormat="false" ht="15" hidden="false" customHeight="false" outlineLevel="0" collapsed="false">
      <c r="D167" s="525"/>
    </row>
  </sheetData>
  <printOptions headings="false" gridLines="false" gridLinesSet="true" horizontalCentered="false" verticalCentered="false"/>
  <pageMargins left="0.315277777777778" right="0.315277777777778" top="0.747916666666667" bottom="0.747916666666667" header="0.511805555555555" footer="0.511805555555555"/>
  <pageSetup paperSize="9" scale="7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4"/>
  <sheetViews>
    <sheetView showFormulas="false" showGridLines="true" showRowColHeaders="true" showZeros="true" rightToLeft="false" tabSelected="false" showOutlineSymbols="true" defaultGridColor="true" view="normal" topLeftCell="I7" colorId="64" zoomScale="100" zoomScaleNormal="100" zoomScalePageLayoutView="100" workbookViewId="0">
      <selection pane="topLeft" activeCell="Q24" activeCellId="0" sqref="Q24"/>
    </sheetView>
  </sheetViews>
  <sheetFormatPr defaultColWidth="9.14453125" defaultRowHeight="15" zeroHeight="false" outlineLevelRow="0" outlineLevelCol="0"/>
  <cols>
    <col collapsed="false" customWidth="true" hidden="false" outlineLevel="0" max="1" min="1" style="527" width="3.71"/>
    <col collapsed="false" customWidth="true" hidden="false" outlineLevel="0" max="2" min="2" style="527" width="13.14"/>
    <col collapsed="false" customWidth="true" hidden="true" outlineLevel="0" max="3" min="3" style="527" width="16.85"/>
    <col collapsed="false" customWidth="true" hidden="false" outlineLevel="0" max="4" min="4" style="527" width="30.86"/>
    <col collapsed="false" customWidth="true" hidden="true" outlineLevel="0" max="5" min="5" style="527" width="19.85"/>
    <col collapsed="false" customWidth="true" hidden="true" outlineLevel="0" max="7" min="6" style="527" width="16.43"/>
    <col collapsed="false" customWidth="true" hidden="true" outlineLevel="0" max="8" min="8" style="527" width="19.85"/>
    <col collapsed="false" customWidth="true" hidden="false" outlineLevel="0" max="9" min="9" style="528" width="18.28"/>
    <col collapsed="false" customWidth="true" hidden="false" outlineLevel="0" max="11" min="10" style="528" width="16.43"/>
    <col collapsed="false" customWidth="true" hidden="false" outlineLevel="0" max="12" min="12" style="528" width="18.28"/>
    <col collapsed="false" customWidth="true" hidden="true" outlineLevel="0" max="13" min="13" style="527" width="32.29"/>
    <col collapsed="false" customWidth="true" hidden="false" outlineLevel="0" max="14" min="14" style="527" width="16.57"/>
    <col collapsed="false" customWidth="true" hidden="false" outlineLevel="0" max="16" min="15" style="527" width="14"/>
    <col collapsed="false" customWidth="true" hidden="false" outlineLevel="0" max="17" min="17" style="527" width="16.57"/>
    <col collapsed="false" customWidth="true" hidden="false" outlineLevel="0" max="18" min="18" style="527" width="10.71"/>
    <col collapsed="false" customWidth="true" hidden="false" outlineLevel="0" max="20" min="19" style="527" width="16.85"/>
    <col collapsed="false" customWidth="true" hidden="false" outlineLevel="0" max="21" min="21" style="527" width="15"/>
    <col collapsed="false" customWidth="false" hidden="false" outlineLevel="0" max="256" min="22" style="527" width="9.14"/>
    <col collapsed="false" customWidth="true" hidden="false" outlineLevel="0" max="257" min="257" style="527" width="3.71"/>
    <col collapsed="false" customWidth="true" hidden="false" outlineLevel="0" max="258" min="258" style="527" width="13.14"/>
    <col collapsed="false" customWidth="false" hidden="true" outlineLevel="0" max="259" min="259" style="527" width="9.14"/>
    <col collapsed="false" customWidth="true" hidden="false" outlineLevel="0" max="260" min="260" style="527" width="30.86"/>
    <col collapsed="false" customWidth="false" hidden="true" outlineLevel="0" max="264" min="261" style="527" width="9.14"/>
    <col collapsed="false" customWidth="true" hidden="false" outlineLevel="0" max="265" min="265" style="527" width="18.28"/>
    <col collapsed="false" customWidth="true" hidden="false" outlineLevel="0" max="267" min="266" style="527" width="16.43"/>
    <col collapsed="false" customWidth="true" hidden="false" outlineLevel="0" max="268" min="268" style="527" width="18.28"/>
    <col collapsed="false" customWidth="false" hidden="true" outlineLevel="0" max="269" min="269" style="527" width="9.14"/>
    <col collapsed="false" customWidth="true" hidden="false" outlineLevel="0" max="270" min="270" style="527" width="16.57"/>
    <col collapsed="false" customWidth="true" hidden="false" outlineLevel="0" max="272" min="271" style="527" width="14"/>
    <col collapsed="false" customWidth="true" hidden="false" outlineLevel="0" max="273" min="273" style="527" width="16.57"/>
    <col collapsed="false" customWidth="true" hidden="false" outlineLevel="0" max="274" min="274" style="527" width="10.71"/>
    <col collapsed="false" customWidth="true" hidden="false" outlineLevel="0" max="276" min="275" style="527" width="16.85"/>
    <col collapsed="false" customWidth="true" hidden="false" outlineLevel="0" max="277" min="277" style="527" width="15"/>
    <col collapsed="false" customWidth="false" hidden="false" outlineLevel="0" max="512" min="278" style="527" width="9.14"/>
    <col collapsed="false" customWidth="true" hidden="false" outlineLevel="0" max="513" min="513" style="527" width="3.71"/>
    <col collapsed="false" customWidth="true" hidden="false" outlineLevel="0" max="514" min="514" style="527" width="13.14"/>
    <col collapsed="false" customWidth="false" hidden="true" outlineLevel="0" max="515" min="515" style="527" width="9.14"/>
    <col collapsed="false" customWidth="true" hidden="false" outlineLevel="0" max="516" min="516" style="527" width="30.86"/>
    <col collapsed="false" customWidth="false" hidden="true" outlineLevel="0" max="520" min="517" style="527" width="9.14"/>
    <col collapsed="false" customWidth="true" hidden="false" outlineLevel="0" max="521" min="521" style="527" width="18.28"/>
    <col collapsed="false" customWidth="true" hidden="false" outlineLevel="0" max="523" min="522" style="527" width="16.43"/>
    <col collapsed="false" customWidth="true" hidden="false" outlineLevel="0" max="524" min="524" style="527" width="18.28"/>
    <col collapsed="false" customWidth="false" hidden="true" outlineLevel="0" max="525" min="525" style="527" width="9.14"/>
    <col collapsed="false" customWidth="true" hidden="false" outlineLevel="0" max="526" min="526" style="527" width="16.57"/>
    <col collapsed="false" customWidth="true" hidden="false" outlineLevel="0" max="528" min="527" style="527" width="14"/>
    <col collapsed="false" customWidth="true" hidden="false" outlineLevel="0" max="529" min="529" style="527" width="16.57"/>
    <col collapsed="false" customWidth="true" hidden="false" outlineLevel="0" max="530" min="530" style="527" width="10.71"/>
    <col collapsed="false" customWidth="true" hidden="false" outlineLevel="0" max="532" min="531" style="527" width="16.85"/>
    <col collapsed="false" customWidth="true" hidden="false" outlineLevel="0" max="533" min="533" style="527" width="15"/>
    <col collapsed="false" customWidth="false" hidden="false" outlineLevel="0" max="768" min="534" style="527" width="9.14"/>
    <col collapsed="false" customWidth="true" hidden="false" outlineLevel="0" max="769" min="769" style="527" width="3.71"/>
    <col collapsed="false" customWidth="true" hidden="false" outlineLevel="0" max="770" min="770" style="527" width="13.14"/>
    <col collapsed="false" customWidth="false" hidden="true" outlineLevel="0" max="771" min="771" style="527" width="9.14"/>
    <col collapsed="false" customWidth="true" hidden="false" outlineLevel="0" max="772" min="772" style="527" width="30.86"/>
    <col collapsed="false" customWidth="false" hidden="true" outlineLevel="0" max="776" min="773" style="527" width="9.14"/>
    <col collapsed="false" customWidth="true" hidden="false" outlineLevel="0" max="777" min="777" style="527" width="18.28"/>
    <col collapsed="false" customWidth="true" hidden="false" outlineLevel="0" max="779" min="778" style="527" width="16.43"/>
    <col collapsed="false" customWidth="true" hidden="false" outlineLevel="0" max="780" min="780" style="527" width="18.28"/>
    <col collapsed="false" customWidth="false" hidden="true" outlineLevel="0" max="781" min="781" style="527" width="9.14"/>
    <col collapsed="false" customWidth="true" hidden="false" outlineLevel="0" max="782" min="782" style="527" width="16.57"/>
    <col collapsed="false" customWidth="true" hidden="false" outlineLevel="0" max="784" min="783" style="527" width="14"/>
    <col collapsed="false" customWidth="true" hidden="false" outlineLevel="0" max="785" min="785" style="527" width="16.57"/>
    <col collapsed="false" customWidth="true" hidden="false" outlineLevel="0" max="786" min="786" style="527" width="10.71"/>
    <col collapsed="false" customWidth="true" hidden="false" outlineLevel="0" max="788" min="787" style="527" width="16.85"/>
    <col collapsed="false" customWidth="true" hidden="false" outlineLevel="0" max="789" min="789" style="527" width="15"/>
    <col collapsed="false" customWidth="false" hidden="false" outlineLevel="0" max="1024" min="790" style="527" width="9.14"/>
  </cols>
  <sheetData>
    <row r="1" customFormat="false" ht="15" hidden="false" customHeight="false" outlineLevel="0" collapsed="false">
      <c r="A1" s="529" t="s">
        <v>1012</v>
      </c>
    </row>
    <row r="2" customFormat="false" ht="15" hidden="false" customHeight="false" outlineLevel="0" collapsed="false">
      <c r="A2" s="527" t="s">
        <v>5</v>
      </c>
      <c r="B2" s="527" t="s">
        <v>1013</v>
      </c>
      <c r="C2" s="527" t="s">
        <v>1014</v>
      </c>
      <c r="D2" s="527" t="s">
        <v>1015</v>
      </c>
      <c r="E2" s="527" t="s">
        <v>1009</v>
      </c>
      <c r="F2" s="527" t="s">
        <v>1016</v>
      </c>
      <c r="G2" s="527" t="s">
        <v>1017</v>
      </c>
      <c r="H2" s="527" t="s">
        <v>1018</v>
      </c>
      <c r="I2" s="527" t="s">
        <v>1009</v>
      </c>
      <c r="J2" s="527" t="s">
        <v>1016</v>
      </c>
      <c r="K2" s="527" t="s">
        <v>1017</v>
      </c>
      <c r="L2" s="527" t="s">
        <v>1018</v>
      </c>
      <c r="N2" s="527" t="s">
        <v>1009</v>
      </c>
      <c r="O2" s="527" t="s">
        <v>1016</v>
      </c>
      <c r="P2" s="527" t="s">
        <v>1017</v>
      </c>
      <c r="Q2" s="527" t="s">
        <v>1018</v>
      </c>
      <c r="R2" s="530" t="s">
        <v>1009</v>
      </c>
      <c r="S2" s="530" t="s">
        <v>1016</v>
      </c>
      <c r="T2" s="530" t="s">
        <v>1017</v>
      </c>
      <c r="U2" s="530" t="s">
        <v>1018</v>
      </c>
    </row>
    <row r="3" customFormat="false" ht="15" hidden="false" customHeight="false" outlineLevel="0" collapsed="false">
      <c r="A3" s="527" t="n">
        <v>1</v>
      </c>
      <c r="B3" s="527" t="n">
        <v>110101</v>
      </c>
      <c r="C3" s="527" t="n">
        <v>99999999</v>
      </c>
      <c r="D3" s="527" t="s">
        <v>111</v>
      </c>
      <c r="E3" s="528" t="s">
        <v>1019</v>
      </c>
      <c r="F3" s="528" t="s">
        <v>1020</v>
      </c>
      <c r="G3" s="528" t="s">
        <v>1021</v>
      </c>
      <c r="H3" s="528" t="s">
        <v>1022</v>
      </c>
      <c r="I3" s="528" t="n">
        <f aca="false">_xlfn.NUMBERVALUE(E3,",",".")</f>
        <v>365662778</v>
      </c>
      <c r="J3" s="528" t="n">
        <f aca="false">_xlfn.NUMBERVALUE(F3,",",".")</f>
        <v>4553556484</v>
      </c>
      <c r="K3" s="528" t="n">
        <f aca="false">_xlfn.NUMBERVALUE(G3,",",".")</f>
        <v>4743085063</v>
      </c>
      <c r="L3" s="528" t="n">
        <f aca="false">_xlfn.NUMBERVALUE(H3,",",".")</f>
        <v>176134199</v>
      </c>
      <c r="M3" s="531" t="s">
        <v>111</v>
      </c>
      <c r="N3" s="532" t="n">
        <v>365662778</v>
      </c>
      <c r="O3" s="532" t="n">
        <v>4553556484</v>
      </c>
      <c r="P3" s="532" t="n">
        <v>4743085063</v>
      </c>
      <c r="Q3" s="532" t="n">
        <v>176134199</v>
      </c>
      <c r="R3" s="533" t="n">
        <f aca="false">N3-I3</f>
        <v>0</v>
      </c>
      <c r="S3" s="533" t="n">
        <f aca="false">O3-J3</f>
        <v>0</v>
      </c>
      <c r="T3" s="533" t="n">
        <f aca="false">P3-K3</f>
        <v>0</v>
      </c>
      <c r="U3" s="533" t="n">
        <f aca="false">Q3-L3</f>
        <v>0</v>
      </c>
    </row>
    <row r="4" customFormat="false" ht="15" hidden="false" customHeight="false" outlineLevel="0" collapsed="false">
      <c r="A4" s="527" t="n">
        <v>2</v>
      </c>
      <c r="B4" s="527" t="n">
        <v>110102</v>
      </c>
      <c r="C4" s="527" t="n">
        <v>99999999</v>
      </c>
      <c r="D4" s="527" t="s">
        <v>13</v>
      </c>
      <c r="E4" s="528" t="s">
        <v>1023</v>
      </c>
      <c r="F4" s="528" t="s">
        <v>1024</v>
      </c>
      <c r="G4" s="528" t="s">
        <v>1024</v>
      </c>
      <c r="H4" s="528" t="s">
        <v>1023</v>
      </c>
      <c r="I4" s="528" t="n">
        <f aca="false">_xlfn.NUMBERVALUE(E4,",",".")</f>
        <v>2500000</v>
      </c>
      <c r="J4" s="528" t="n">
        <f aca="false">_xlfn.NUMBERVALUE(F4,",",".")</f>
        <v>257031523</v>
      </c>
      <c r="K4" s="528" t="n">
        <f aca="false">_xlfn.NUMBERVALUE(G4,",",".")</f>
        <v>257031523</v>
      </c>
      <c r="L4" s="528" t="n">
        <f aca="false">_xlfn.NUMBERVALUE(H4,",",".")</f>
        <v>2500000</v>
      </c>
      <c r="M4" s="531" t="s">
        <v>13</v>
      </c>
      <c r="N4" s="532" t="n">
        <v>2500000</v>
      </c>
      <c r="O4" s="532" t="n">
        <v>257031523</v>
      </c>
      <c r="P4" s="532" t="n">
        <v>257031523</v>
      </c>
      <c r="Q4" s="532" t="n">
        <v>2500000</v>
      </c>
      <c r="R4" s="533" t="n">
        <f aca="false">N4-I4</f>
        <v>0</v>
      </c>
      <c r="S4" s="533" t="n">
        <f aca="false">O4-J4</f>
        <v>0</v>
      </c>
      <c r="T4" s="533" t="n">
        <f aca="false">P4-K4</f>
        <v>0</v>
      </c>
      <c r="U4" s="533" t="n">
        <f aca="false">Q4-L4</f>
        <v>0</v>
      </c>
    </row>
    <row r="5" customFormat="false" ht="15" hidden="false" customHeight="false" outlineLevel="0" collapsed="false">
      <c r="A5" s="527" t="n">
        <v>3</v>
      </c>
      <c r="B5" s="527" t="n">
        <v>110201</v>
      </c>
      <c r="C5" s="527" t="n">
        <v>99999999</v>
      </c>
      <c r="D5" s="527" t="s">
        <v>113</v>
      </c>
      <c r="E5" s="528" t="s">
        <v>1025</v>
      </c>
      <c r="F5" s="528" t="s">
        <v>1026</v>
      </c>
      <c r="G5" s="528" t="s">
        <v>1027</v>
      </c>
      <c r="H5" s="528" t="s">
        <v>1028</v>
      </c>
      <c r="I5" s="528" t="n">
        <f aca="false">_xlfn.NUMBERVALUE(E5,",",".")</f>
        <v>187482.26</v>
      </c>
      <c r="J5" s="528" t="n">
        <f aca="false">_xlfn.NUMBERVALUE(F5,",",".")</f>
        <v>1047415766</v>
      </c>
      <c r="K5" s="528" t="n">
        <f aca="false">_xlfn.NUMBERVALUE(G5,",",".")</f>
        <v>1047455000</v>
      </c>
      <c r="L5" s="528" t="n">
        <f aca="false">_xlfn.NUMBERVALUE(H5,",",".")</f>
        <v>148248.26</v>
      </c>
      <c r="M5" s="531" t="s">
        <v>113</v>
      </c>
      <c r="N5" s="532" t="n">
        <v>187482.26</v>
      </c>
      <c r="O5" s="532" t="n">
        <v>1047415766</v>
      </c>
      <c r="P5" s="532" t="n">
        <v>1047455000</v>
      </c>
      <c r="Q5" s="532" t="n">
        <v>148248.25999999</v>
      </c>
      <c r="R5" s="533" t="n">
        <f aca="false">N5-I5</f>
        <v>0</v>
      </c>
      <c r="S5" s="533" t="n">
        <f aca="false">O5-J5</f>
        <v>0</v>
      </c>
      <c r="T5" s="533" t="n">
        <f aca="false">P5-K5</f>
        <v>0</v>
      </c>
      <c r="U5" s="533" t="n">
        <f aca="false">Q5-L5</f>
        <v>-9.54605638980866E-009</v>
      </c>
    </row>
    <row r="6" customFormat="false" ht="15" hidden="false" customHeight="false" outlineLevel="0" collapsed="false">
      <c r="A6" s="527" t="n">
        <v>4</v>
      </c>
      <c r="B6" s="527" t="s">
        <v>114</v>
      </c>
      <c r="C6" s="527" t="n">
        <v>99999999</v>
      </c>
      <c r="D6" s="527" t="s">
        <v>115</v>
      </c>
      <c r="E6" s="528" t="s">
        <v>1029</v>
      </c>
      <c r="F6" s="528" t="s">
        <v>1030</v>
      </c>
      <c r="G6" s="528" t="s">
        <v>1031</v>
      </c>
      <c r="H6" s="528" t="s">
        <v>1032</v>
      </c>
      <c r="I6" s="528" t="n">
        <f aca="false">_xlfn.NUMBERVALUE(E6,",",".")</f>
        <v>2075256</v>
      </c>
      <c r="J6" s="528" t="n">
        <f aca="false">_xlfn.NUMBERVALUE(F6,",",".")</f>
        <v>3844392493</v>
      </c>
      <c r="K6" s="528" t="n">
        <f aca="false">_xlfn.NUMBERVALUE(G6,",",".")</f>
        <v>3846467749</v>
      </c>
      <c r="L6" s="528" t="n">
        <f aca="false">_xlfn.NUMBERVALUE(H6,",",".")</f>
        <v>0</v>
      </c>
      <c r="M6" s="531" t="s">
        <v>115</v>
      </c>
      <c r="N6" s="532" t="n">
        <v>2075256</v>
      </c>
      <c r="O6" s="532" t="n">
        <v>3844392493</v>
      </c>
      <c r="P6" s="532" t="n">
        <v>3846467749</v>
      </c>
      <c r="Q6" s="532" t="n">
        <v>0</v>
      </c>
      <c r="R6" s="533" t="n">
        <f aca="false">N6-I6</f>
        <v>0</v>
      </c>
      <c r="S6" s="533" t="n">
        <f aca="false">O6-J6</f>
        <v>0</v>
      </c>
      <c r="T6" s="533" t="n">
        <f aca="false">P6-K6</f>
        <v>0</v>
      </c>
      <c r="U6" s="533" t="n">
        <f aca="false">Q6-L6</f>
        <v>0</v>
      </c>
    </row>
    <row r="7" customFormat="false" ht="15" hidden="false" customHeight="false" outlineLevel="0" collapsed="false">
      <c r="A7" s="527" t="n">
        <v>5</v>
      </c>
      <c r="B7" s="527" t="n">
        <v>110210</v>
      </c>
      <c r="C7" s="527" t="n">
        <v>99999999</v>
      </c>
      <c r="D7" s="527" t="s">
        <v>827</v>
      </c>
      <c r="E7" s="528" t="s">
        <v>1033</v>
      </c>
      <c r="F7" s="528" t="s">
        <v>1034</v>
      </c>
      <c r="G7" s="528" t="s">
        <v>1035</v>
      </c>
      <c r="H7" s="528" t="s">
        <v>1036</v>
      </c>
      <c r="I7" s="528" t="n">
        <f aca="false">_xlfn.NUMBERVALUE(E7,",",".")</f>
        <v>49223411793.32</v>
      </c>
      <c r="J7" s="528" t="n">
        <f aca="false">_xlfn.NUMBERVALUE(F7,",",".")</f>
        <v>5841620302</v>
      </c>
      <c r="K7" s="528" t="n">
        <f aca="false">_xlfn.NUMBERVALUE(G7,",",".")</f>
        <v>92105000</v>
      </c>
      <c r="L7" s="528" t="n">
        <f aca="false">_xlfn.NUMBERVALUE(H7,",",".")</f>
        <v>54972927095.32</v>
      </c>
      <c r="M7" s="531" t="s">
        <v>116</v>
      </c>
      <c r="N7" s="532" t="n">
        <v>49223411793.32</v>
      </c>
      <c r="O7" s="532" t="n">
        <v>5841620302</v>
      </c>
      <c r="P7" s="532" t="n">
        <v>92105000</v>
      </c>
      <c r="Q7" s="532" t="n">
        <v>54972927095.32</v>
      </c>
      <c r="R7" s="533" t="n">
        <f aca="false">N7-I7</f>
        <v>0</v>
      </c>
      <c r="S7" s="533" t="n">
        <f aca="false">O7-J7</f>
        <v>0</v>
      </c>
      <c r="T7" s="533" t="n">
        <f aca="false">P7-K7</f>
        <v>0</v>
      </c>
      <c r="U7" s="533" t="n">
        <f aca="false">Q7-L7</f>
        <v>0</v>
      </c>
    </row>
    <row r="8" customFormat="false" ht="15" hidden="false" customHeight="false" outlineLevel="0" collapsed="false">
      <c r="A8" s="534" t="n">
        <v>6</v>
      </c>
      <c r="B8" s="534" t="n">
        <v>110902</v>
      </c>
      <c r="C8" s="527" t="n">
        <v>99999999</v>
      </c>
      <c r="D8" s="534" t="s">
        <v>120</v>
      </c>
      <c r="E8" s="528" t="s">
        <v>1037</v>
      </c>
      <c r="F8" s="528" t="s">
        <v>1032</v>
      </c>
      <c r="G8" s="528" t="s">
        <v>1032</v>
      </c>
      <c r="H8" s="528" t="s">
        <v>1037</v>
      </c>
      <c r="I8" s="528" t="e">
        <f aca="false">_xlfn.NUMBERVALUE(E8,",",".")</f>
        <v>#VALUE!</v>
      </c>
      <c r="J8" s="535" t="n">
        <f aca="false">_xlfn.NUMBERVALUE(F8,",",".")</f>
        <v>0</v>
      </c>
      <c r="K8" s="535" t="n">
        <f aca="false">_xlfn.NUMBERVALUE(G8,",",".")</f>
        <v>0</v>
      </c>
      <c r="L8" s="528" t="e">
        <f aca="false">_xlfn.NUMBERVALUE(H8,",",".")</f>
        <v>#VALUE!</v>
      </c>
      <c r="M8" s="531" t="s">
        <v>120</v>
      </c>
      <c r="N8" s="532" t="n">
        <v>-19944058779</v>
      </c>
      <c r="O8" s="536" t="n">
        <v>9936380829</v>
      </c>
      <c r="P8" s="536" t="n">
        <v>9936380829</v>
      </c>
      <c r="Q8" s="532" t="n">
        <v>-19944058779</v>
      </c>
      <c r="R8" s="533" t="e">
        <f aca="false">N8-I8</f>
        <v>#VALUE!</v>
      </c>
      <c r="S8" s="537" t="n">
        <f aca="false">O8-J8</f>
        <v>9936380829</v>
      </c>
      <c r="T8" s="537" t="n">
        <f aca="false">P8-K8</f>
        <v>9936380829</v>
      </c>
      <c r="U8" s="533" t="e">
        <f aca="false">Q8-L8</f>
        <v>#VALUE!</v>
      </c>
    </row>
    <row r="9" customFormat="false" ht="15" hidden="false" customHeight="false" outlineLevel="0" collapsed="false">
      <c r="A9" s="527" t="n">
        <v>7</v>
      </c>
      <c r="B9" s="527" t="n">
        <v>130120</v>
      </c>
      <c r="C9" s="527" t="n">
        <v>99999999</v>
      </c>
      <c r="D9" s="527" t="s">
        <v>121</v>
      </c>
      <c r="E9" s="528" t="s">
        <v>1038</v>
      </c>
      <c r="F9" s="528" t="s">
        <v>1032</v>
      </c>
      <c r="G9" s="528" t="s">
        <v>1039</v>
      </c>
      <c r="H9" s="528" t="s">
        <v>1040</v>
      </c>
      <c r="I9" s="528" t="e">
        <f aca="false">_xlfn.NUMBERVALUE(E9,",",".")</f>
        <v>#VALUE!</v>
      </c>
      <c r="J9" s="528" t="n">
        <f aca="false">_xlfn.NUMBERVALUE(F9,",",".")</f>
        <v>0</v>
      </c>
      <c r="K9" s="528" t="n">
        <f aca="false">_xlfn.NUMBERVALUE(G9,",",".")</f>
        <v>1818144061</v>
      </c>
      <c r="L9" s="528" t="e">
        <f aca="false">_xlfn.NUMBERVALUE(H9,",",".")</f>
        <v>#VALUE!</v>
      </c>
      <c r="M9" s="531" t="s">
        <v>121</v>
      </c>
      <c r="N9" s="532" t="n">
        <v>-74081854120.67</v>
      </c>
      <c r="O9" s="532" t="n">
        <v>0</v>
      </c>
      <c r="P9" s="532" t="n">
        <v>1818144061</v>
      </c>
      <c r="Q9" s="532" t="n">
        <v>-75899998181.67</v>
      </c>
      <c r="R9" s="533" t="e">
        <f aca="false">N9-I9</f>
        <v>#VALUE!</v>
      </c>
      <c r="S9" s="533" t="n">
        <f aca="false">O9-J9</f>
        <v>0</v>
      </c>
      <c r="T9" s="533" t="n">
        <f aca="false">P9-K9</f>
        <v>0</v>
      </c>
      <c r="U9" s="533" t="e">
        <f aca="false">Q9-L9</f>
        <v>#VALUE!</v>
      </c>
    </row>
    <row r="10" customFormat="false" ht="15" hidden="false" customHeight="false" outlineLevel="0" collapsed="false">
      <c r="A10" s="527" t="n">
        <v>8</v>
      </c>
      <c r="B10" s="527" t="n">
        <v>130121</v>
      </c>
      <c r="C10" s="527" t="n">
        <v>99999999</v>
      </c>
      <c r="D10" s="527" t="s">
        <v>15</v>
      </c>
      <c r="E10" s="528" t="s">
        <v>1041</v>
      </c>
      <c r="F10" s="528" t="s">
        <v>1042</v>
      </c>
      <c r="G10" s="528" t="s">
        <v>1043</v>
      </c>
      <c r="H10" s="528" t="s">
        <v>1044</v>
      </c>
      <c r="I10" s="528" t="e">
        <f aca="false">_xlfn.NUMBERVALUE(E10,",",".")</f>
        <v>#VALUE!</v>
      </c>
      <c r="J10" s="528" t="n">
        <f aca="false">_xlfn.NUMBERVALUE(F10,",",".")</f>
        <v>12500</v>
      </c>
      <c r="K10" s="528" t="n">
        <f aca="false">_xlfn.NUMBERVALUE(G10,",",".")</f>
        <v>3877044675</v>
      </c>
      <c r="L10" s="528" t="e">
        <f aca="false">_xlfn.NUMBERVALUE(H10,",",".")</f>
        <v>#VALUE!</v>
      </c>
      <c r="M10" s="531" t="s">
        <v>15</v>
      </c>
      <c r="N10" s="532" t="n">
        <v>-131198331939</v>
      </c>
      <c r="O10" s="532" t="n">
        <v>12500</v>
      </c>
      <c r="P10" s="532" t="n">
        <v>3877044675</v>
      </c>
      <c r="Q10" s="532" t="n">
        <v>-135075364114</v>
      </c>
      <c r="R10" s="533" t="e">
        <f aca="false">N10-I10</f>
        <v>#VALUE!</v>
      </c>
      <c r="S10" s="533" t="n">
        <f aca="false">O10-J10</f>
        <v>0</v>
      </c>
      <c r="T10" s="533" t="n">
        <f aca="false">P10-K10</f>
        <v>0</v>
      </c>
      <c r="U10" s="533" t="e">
        <f aca="false">Q10-L10</f>
        <v>#VALUE!</v>
      </c>
    </row>
    <row r="11" customFormat="false" ht="15" hidden="false" customHeight="false" outlineLevel="0" collapsed="false">
      <c r="A11" s="534" t="n">
        <v>9</v>
      </c>
      <c r="B11" s="534" t="n">
        <v>130130</v>
      </c>
      <c r="C11" s="534" t="n">
        <v>99999999</v>
      </c>
      <c r="D11" s="534" t="s">
        <v>122</v>
      </c>
      <c r="E11" s="528" t="s">
        <v>1045</v>
      </c>
      <c r="F11" s="528" t="s">
        <v>1046</v>
      </c>
      <c r="G11" s="528" t="s">
        <v>1047</v>
      </c>
      <c r="H11" s="528" t="s">
        <v>1048</v>
      </c>
      <c r="I11" s="528" t="n">
        <f aca="false">_xlfn.NUMBERVALUE(E11,",",".")</f>
        <v>28044649</v>
      </c>
      <c r="J11" s="528" t="n">
        <f aca="false">_xlfn.NUMBERVALUE(F11,",",".")</f>
        <v>555056</v>
      </c>
      <c r="K11" s="535" t="n">
        <f aca="false">_xlfn.NUMBERVALUE(G11,",",".")</f>
        <v>19030000</v>
      </c>
      <c r="L11" s="535" t="n">
        <f aca="false">_xlfn.NUMBERVALUE(H11,",",".")</f>
        <v>9569705</v>
      </c>
      <c r="M11" s="531" t="s">
        <v>122</v>
      </c>
      <c r="N11" s="532" t="n">
        <v>28044649</v>
      </c>
      <c r="O11" s="532" t="n">
        <v>555056</v>
      </c>
      <c r="P11" s="536" t="n">
        <v>19000000</v>
      </c>
      <c r="Q11" s="536" t="n">
        <v>9599705</v>
      </c>
      <c r="R11" s="533" t="n">
        <f aca="false">N11-I11</f>
        <v>0</v>
      </c>
      <c r="S11" s="533" t="n">
        <f aca="false">O11-J11</f>
        <v>0</v>
      </c>
      <c r="T11" s="537" t="n">
        <f aca="false">P11-K11</f>
        <v>-30000</v>
      </c>
      <c r="U11" s="537" t="n">
        <f aca="false">Q11-L11</f>
        <v>30000</v>
      </c>
    </row>
    <row r="12" customFormat="false" ht="15" hidden="false" customHeight="false" outlineLevel="0" collapsed="false">
      <c r="A12" s="527" t="n">
        <v>10</v>
      </c>
      <c r="B12" s="527" t="n">
        <v>130131</v>
      </c>
      <c r="C12" s="527" t="n">
        <v>99999999</v>
      </c>
      <c r="D12" s="527" t="s">
        <v>123</v>
      </c>
      <c r="E12" s="528" t="s">
        <v>1049</v>
      </c>
      <c r="F12" s="528" t="s">
        <v>1050</v>
      </c>
      <c r="G12" s="528" t="s">
        <v>1051</v>
      </c>
      <c r="H12" s="528" t="s">
        <v>1032</v>
      </c>
      <c r="I12" s="528" t="n">
        <f aca="false">_xlfn.NUMBERVALUE(E12,",",".")</f>
        <v>18224804</v>
      </c>
      <c r="J12" s="528" t="n">
        <f aca="false">_xlfn.NUMBERVALUE(F12,",",".")</f>
        <v>62970096</v>
      </c>
      <c r="K12" s="528" t="n">
        <f aca="false">_xlfn.NUMBERVALUE(G12,",",".")</f>
        <v>81194900</v>
      </c>
      <c r="L12" s="528" t="n">
        <f aca="false">_xlfn.NUMBERVALUE(H12,",",".")</f>
        <v>0</v>
      </c>
      <c r="M12" s="531" t="s">
        <v>123</v>
      </c>
      <c r="N12" s="532" t="n">
        <v>18224804</v>
      </c>
      <c r="O12" s="532" t="n">
        <v>62970096</v>
      </c>
      <c r="P12" s="532" t="n">
        <v>81194900</v>
      </c>
      <c r="Q12" s="532" t="n">
        <v>0</v>
      </c>
      <c r="R12" s="533" t="n">
        <f aca="false">N12-I12</f>
        <v>0</v>
      </c>
      <c r="S12" s="533" t="n">
        <f aca="false">O12-J12</f>
        <v>0</v>
      </c>
      <c r="T12" s="533" t="n">
        <f aca="false">P12-K12</f>
        <v>0</v>
      </c>
      <c r="U12" s="533" t="n">
        <f aca="false">Q12-L12</f>
        <v>0</v>
      </c>
    </row>
    <row r="13" customFormat="false" ht="15" hidden="false" customHeight="false" outlineLevel="0" collapsed="false">
      <c r="A13" s="527" t="n">
        <v>11</v>
      </c>
      <c r="B13" s="527" t="n">
        <v>130501</v>
      </c>
      <c r="C13" s="527" t="n">
        <v>99999999</v>
      </c>
      <c r="D13" s="527" t="s">
        <v>124</v>
      </c>
      <c r="E13" s="528" t="s">
        <v>1052</v>
      </c>
      <c r="F13" s="528" t="s">
        <v>1053</v>
      </c>
      <c r="G13" s="528" t="s">
        <v>1052</v>
      </c>
      <c r="H13" s="528" t="s">
        <v>1053</v>
      </c>
      <c r="I13" s="528" t="n">
        <f aca="false">_xlfn.NUMBERVALUE(E13,",",".")</f>
        <v>247000</v>
      </c>
      <c r="J13" s="528" t="n">
        <f aca="false">_xlfn.NUMBERVALUE(F13,",",".")</f>
        <v>1610000</v>
      </c>
      <c r="K13" s="528" t="n">
        <f aca="false">_xlfn.NUMBERVALUE(G13,",",".")</f>
        <v>247000</v>
      </c>
      <c r="L13" s="528" t="n">
        <f aca="false">_xlfn.NUMBERVALUE(H13,",",".")</f>
        <v>1610000</v>
      </c>
      <c r="M13" s="531" t="s">
        <v>124</v>
      </c>
      <c r="N13" s="532" t="n">
        <v>247000</v>
      </c>
      <c r="O13" s="532" t="n">
        <v>1610000</v>
      </c>
      <c r="P13" s="532" t="n">
        <v>247000</v>
      </c>
      <c r="Q13" s="532" t="n">
        <v>1610000</v>
      </c>
      <c r="R13" s="533" t="n">
        <f aca="false">N13-I13</f>
        <v>0</v>
      </c>
      <c r="S13" s="533" t="n">
        <f aca="false">O13-J13</f>
        <v>0</v>
      </c>
      <c r="T13" s="533" t="n">
        <f aca="false">P13-K13</f>
        <v>0</v>
      </c>
      <c r="U13" s="533" t="n">
        <f aca="false">Q13-L13</f>
        <v>0</v>
      </c>
    </row>
    <row r="14" customFormat="false" ht="15" hidden="false" customHeight="false" outlineLevel="0" collapsed="false">
      <c r="A14" s="534" t="n">
        <v>12</v>
      </c>
      <c r="B14" s="534" t="n">
        <v>130504</v>
      </c>
      <c r="C14" s="534" t="n">
        <v>99999999</v>
      </c>
      <c r="D14" s="534" t="s">
        <v>126</v>
      </c>
      <c r="E14" s="528" t="s">
        <v>1054</v>
      </c>
      <c r="F14" s="528" t="s">
        <v>1032</v>
      </c>
      <c r="G14" s="528" t="s">
        <v>1055</v>
      </c>
      <c r="H14" s="528" t="s">
        <v>1056</v>
      </c>
      <c r="I14" s="528" t="n">
        <f aca="false">_xlfn.NUMBERVALUE(E14,",",".")</f>
        <v>92923654</v>
      </c>
      <c r="J14" s="528" t="n">
        <f aca="false">_xlfn.NUMBERVALUE(F14,",",".")</f>
        <v>0</v>
      </c>
      <c r="K14" s="535" t="n">
        <f aca="false">_xlfn.NUMBERVALUE(G14,",",".")</f>
        <v>17875438</v>
      </c>
      <c r="L14" s="528" t="n">
        <f aca="false">_xlfn.NUMBERVALUE(H14,",",".")</f>
        <v>75048216</v>
      </c>
      <c r="M14" s="531" t="s">
        <v>126</v>
      </c>
      <c r="N14" s="532" t="n">
        <v>92923654</v>
      </c>
      <c r="O14" s="532" t="n">
        <v>0</v>
      </c>
      <c r="P14" s="536" t="n">
        <v>17625438</v>
      </c>
      <c r="Q14" s="536" t="n">
        <v>75298216</v>
      </c>
      <c r="R14" s="533" t="n">
        <f aca="false">N14-I14</f>
        <v>0</v>
      </c>
      <c r="S14" s="533" t="n">
        <f aca="false">O14-J14</f>
        <v>0</v>
      </c>
      <c r="T14" s="537" t="n">
        <f aca="false">P14-K14</f>
        <v>-250000</v>
      </c>
      <c r="U14" s="537" t="n">
        <f aca="false">Q14-L14</f>
        <v>250000</v>
      </c>
    </row>
    <row r="15" customFormat="false" ht="15" hidden="false" customHeight="false" outlineLevel="0" collapsed="false">
      <c r="A15" s="534" t="n">
        <v>13</v>
      </c>
      <c r="B15" s="534" t="n">
        <v>211001</v>
      </c>
      <c r="C15" s="527" t="n">
        <v>99999999</v>
      </c>
      <c r="D15" s="534" t="s">
        <v>135</v>
      </c>
      <c r="E15" s="528" t="s">
        <v>1057</v>
      </c>
      <c r="F15" s="528" t="s">
        <v>1058</v>
      </c>
      <c r="G15" s="528" t="s">
        <v>1059</v>
      </c>
      <c r="H15" s="528" t="s">
        <v>1060</v>
      </c>
      <c r="I15" s="528" t="n">
        <f aca="false">_xlfn.NUMBERVALUE(E15,",",".")</f>
        <v>136675954218</v>
      </c>
      <c r="J15" s="528" t="n">
        <f aca="false">_xlfn.NUMBERVALUE(F15,",",".")</f>
        <v>19000000</v>
      </c>
      <c r="K15" s="535" t="n">
        <f aca="false">_xlfn.NUMBERVALUE(G15,",",".")</f>
        <v>20689870</v>
      </c>
      <c r="L15" s="535" t="n">
        <f aca="false">_xlfn.NUMBERVALUE(H15,",",".")</f>
        <v>136674264348</v>
      </c>
      <c r="M15" s="531" t="s">
        <v>135</v>
      </c>
      <c r="N15" s="532" t="n">
        <v>136675954218</v>
      </c>
      <c r="O15" s="532" t="n">
        <v>19000000</v>
      </c>
      <c r="P15" s="536" t="n">
        <v>0</v>
      </c>
      <c r="Q15" s="536" t="n">
        <v>136694954218</v>
      </c>
      <c r="R15" s="533" t="n">
        <f aca="false">N15-I15</f>
        <v>0</v>
      </c>
      <c r="S15" s="533" t="n">
        <f aca="false">O15-J15</f>
        <v>0</v>
      </c>
      <c r="T15" s="537" t="n">
        <f aca="false">P15-K15</f>
        <v>-20689870</v>
      </c>
      <c r="U15" s="537" t="n">
        <f aca="false">Q15-L15</f>
        <v>20689870</v>
      </c>
    </row>
    <row r="16" customFormat="false" ht="15" hidden="false" customHeight="false" outlineLevel="0" collapsed="false">
      <c r="A16" s="527" t="n">
        <v>14</v>
      </c>
      <c r="B16" s="527" t="n">
        <v>211102</v>
      </c>
      <c r="C16" s="527" t="n">
        <v>99999999</v>
      </c>
      <c r="D16" s="527" t="s">
        <v>966</v>
      </c>
      <c r="E16" s="528" t="s">
        <v>1061</v>
      </c>
      <c r="F16" s="528" t="s">
        <v>1062</v>
      </c>
      <c r="G16" s="528" t="s">
        <v>1063</v>
      </c>
      <c r="H16" s="528" t="s">
        <v>1064</v>
      </c>
      <c r="I16" s="528" t="e">
        <f aca="false">_xlfn.NUMBERVALUE(E16,",",".")</f>
        <v>#VALUE!</v>
      </c>
      <c r="J16" s="528" t="n">
        <f aca="false">_xlfn.NUMBERVALUE(F16,",",".")</f>
        <v>54763714</v>
      </c>
      <c r="K16" s="528" t="n">
        <f aca="false">_xlfn.NUMBERVALUE(G16,",",".")</f>
        <v>46978466</v>
      </c>
      <c r="L16" s="528" t="e">
        <f aca="false">_xlfn.NUMBERVALUE(H16,",",".")</f>
        <v>#VALUE!</v>
      </c>
      <c r="M16" s="531" t="s">
        <v>966</v>
      </c>
      <c r="N16" s="532" t="n">
        <v>-32006479</v>
      </c>
      <c r="O16" s="538" t="n">
        <v>54763714</v>
      </c>
      <c r="P16" s="532" t="n">
        <v>46978466</v>
      </c>
      <c r="Q16" s="532" t="n">
        <v>-24221231</v>
      </c>
      <c r="R16" s="533" t="e">
        <f aca="false">N16-I16</f>
        <v>#VALUE!</v>
      </c>
      <c r="S16" s="533" t="n">
        <f aca="false">O16-J16</f>
        <v>0</v>
      </c>
      <c r="T16" s="533" t="n">
        <f aca="false">P16-K16</f>
        <v>0</v>
      </c>
      <c r="U16" s="533" t="e">
        <f aca="false">Q16-L16</f>
        <v>#VALUE!</v>
      </c>
    </row>
    <row r="17" customFormat="false" ht="15" hidden="false" customHeight="false" outlineLevel="0" collapsed="false">
      <c r="A17" s="534" t="n">
        <v>15</v>
      </c>
      <c r="B17" s="534" t="n">
        <v>311100</v>
      </c>
      <c r="C17" s="527" t="n">
        <v>99999999</v>
      </c>
      <c r="D17" s="534" t="s">
        <v>160</v>
      </c>
      <c r="E17" s="528" t="s">
        <v>1065</v>
      </c>
      <c r="F17" s="528" t="s">
        <v>1032</v>
      </c>
      <c r="G17" s="528" t="s">
        <v>1032</v>
      </c>
      <c r="H17" s="528" t="s">
        <v>1065</v>
      </c>
      <c r="I17" s="528" t="n">
        <f aca="false">_xlfn.NUMBERVALUE(E17,",",".")</f>
        <v>4169581210</v>
      </c>
      <c r="J17" s="535" t="n">
        <f aca="false">_xlfn.NUMBERVALUE(F17,",",".")</f>
        <v>0</v>
      </c>
      <c r="K17" s="535" t="n">
        <f aca="false">_xlfn.NUMBERVALUE(G17,",",".")</f>
        <v>0</v>
      </c>
      <c r="L17" s="535" t="n">
        <f aca="false">_xlfn.NUMBERVALUE(H17,",",".")</f>
        <v>4169581210</v>
      </c>
      <c r="M17" s="531" t="s">
        <v>160</v>
      </c>
      <c r="N17" s="536" t="n">
        <v>4169581210</v>
      </c>
      <c r="O17" s="536" t="n">
        <v>106829503</v>
      </c>
      <c r="P17" s="536" t="n">
        <v>16700000</v>
      </c>
      <c r="Q17" s="536" t="n">
        <v>4259710713</v>
      </c>
      <c r="R17" s="533" t="n">
        <f aca="false">N17-I17</f>
        <v>0</v>
      </c>
      <c r="S17" s="537" t="n">
        <f aca="false">O17-J17</f>
        <v>106829503</v>
      </c>
      <c r="T17" s="537" t="n">
        <f aca="false">P17-K17</f>
        <v>16700000</v>
      </c>
      <c r="U17" s="537" t="n">
        <f aca="false">Q17-L17</f>
        <v>90129503</v>
      </c>
    </row>
    <row r="18" customFormat="false" ht="15" hidden="false" customHeight="false" outlineLevel="0" collapsed="false">
      <c r="A18" s="527" t="n">
        <v>16</v>
      </c>
      <c r="B18" s="527" t="n">
        <v>311110</v>
      </c>
      <c r="C18" s="527" t="n">
        <v>99999999</v>
      </c>
      <c r="D18" s="527" t="s">
        <v>851</v>
      </c>
      <c r="E18" s="528" t="s">
        <v>1066</v>
      </c>
      <c r="F18" s="528" t="s">
        <v>1067</v>
      </c>
      <c r="G18" s="528" t="s">
        <v>1068</v>
      </c>
      <c r="H18" s="528" t="s">
        <v>1069</v>
      </c>
      <c r="I18" s="528" t="e">
        <f aca="false">_xlfn.NUMBERVALUE(E18,",",".")</f>
        <v>#VALUE!</v>
      </c>
      <c r="J18" s="528" t="n">
        <f aca="false">_xlfn.NUMBERVALUE(F18,",",".")</f>
        <v>53193938</v>
      </c>
      <c r="K18" s="528" t="n">
        <f aca="false">_xlfn.NUMBERVALUE(G18,",",".")</f>
        <v>54799941</v>
      </c>
      <c r="L18" s="528" t="e">
        <f aca="false">_xlfn.NUMBERVALUE(H18,",",".")</f>
        <v>#VALUE!</v>
      </c>
      <c r="M18" s="531" t="s">
        <v>162</v>
      </c>
      <c r="N18" s="532" t="n">
        <v>-7819400</v>
      </c>
      <c r="O18" s="532" t="n">
        <v>53193938</v>
      </c>
      <c r="P18" s="532" t="n">
        <v>54799941</v>
      </c>
      <c r="Q18" s="532" t="n">
        <v>-9425403</v>
      </c>
      <c r="R18" s="533" t="e">
        <f aca="false">N18-I18</f>
        <v>#VALUE!</v>
      </c>
      <c r="S18" s="533" t="n">
        <f aca="false">O18-J18</f>
        <v>0</v>
      </c>
      <c r="T18" s="533" t="n">
        <f aca="false">P18-K18</f>
        <v>0</v>
      </c>
      <c r="U18" s="533" t="e">
        <f aca="false">Q18-L18</f>
        <v>#VALUE!</v>
      </c>
    </row>
    <row r="19" customFormat="false" ht="15" hidden="false" customHeight="false" outlineLevel="0" collapsed="false">
      <c r="A19" s="534" t="n">
        <v>17</v>
      </c>
      <c r="B19" s="534" t="n">
        <v>811003</v>
      </c>
      <c r="C19" s="534" t="n">
        <v>99999999</v>
      </c>
      <c r="D19" s="534" t="s">
        <v>202</v>
      </c>
      <c r="E19" s="528" t="s">
        <v>1070</v>
      </c>
      <c r="F19" s="528" t="s">
        <v>1071</v>
      </c>
      <c r="G19" s="528" t="s">
        <v>1032</v>
      </c>
      <c r="H19" s="528" t="s">
        <v>1072</v>
      </c>
      <c r="I19" s="528" t="n">
        <f aca="false">_xlfn.NUMBERVALUE(E19,",",".")</f>
        <v>1870177723</v>
      </c>
      <c r="J19" s="535" t="n">
        <f aca="false">_xlfn.NUMBERVALUE(F19,",",".")</f>
        <v>56466466</v>
      </c>
      <c r="K19" s="528" t="n">
        <f aca="false">_xlfn.NUMBERVALUE(G19,",",".")</f>
        <v>0</v>
      </c>
      <c r="L19" s="535" t="n">
        <f aca="false">_xlfn.NUMBERVALUE(H19,",",".")</f>
        <v>1926644189</v>
      </c>
      <c r="M19" s="531" t="s">
        <v>202</v>
      </c>
      <c r="N19" s="532" t="n">
        <v>1870177723</v>
      </c>
      <c r="O19" s="536" t="n">
        <v>50766466</v>
      </c>
      <c r="P19" s="532" t="n">
        <v>0</v>
      </c>
      <c r="Q19" s="536" t="n">
        <v>1920944189</v>
      </c>
      <c r="R19" s="533" t="n">
        <f aca="false">N19-I19</f>
        <v>0</v>
      </c>
      <c r="S19" s="537" t="n">
        <f aca="false">O19-J19</f>
        <v>-5700000</v>
      </c>
      <c r="T19" s="533" t="n">
        <f aca="false">P19-K19</f>
        <v>0</v>
      </c>
      <c r="U19" s="537" t="n">
        <f aca="false">Q19-L19</f>
        <v>-5700000</v>
      </c>
    </row>
    <row r="20" customFormat="false" ht="15" hidden="false" customHeight="false" outlineLevel="0" collapsed="false">
      <c r="A20" s="534" t="n">
        <v>18</v>
      </c>
      <c r="B20" s="534" t="n">
        <v>811004</v>
      </c>
      <c r="C20" s="527" t="n">
        <v>99999999</v>
      </c>
      <c r="D20" s="534" t="s">
        <v>203</v>
      </c>
      <c r="E20" s="528" t="s">
        <v>1073</v>
      </c>
      <c r="F20" s="528" t="s">
        <v>1074</v>
      </c>
      <c r="G20" s="528" t="s">
        <v>1032</v>
      </c>
      <c r="H20" s="528" t="s">
        <v>1075</v>
      </c>
      <c r="I20" s="528" t="n">
        <f aca="false">_xlfn.NUMBERVALUE(E20,",",".")</f>
        <v>1280522486</v>
      </c>
      <c r="J20" s="535" t="n">
        <f aca="false">_xlfn.NUMBERVALUE(F20,",",".")</f>
        <v>56727525</v>
      </c>
      <c r="K20" s="528" t="n">
        <f aca="false">_xlfn.NUMBERVALUE(G20,",",".")</f>
        <v>0</v>
      </c>
      <c r="L20" s="535" t="n">
        <f aca="false">_xlfn.NUMBERVALUE(H20,",",".")</f>
        <v>1337250011</v>
      </c>
      <c r="M20" s="531" t="s">
        <v>203</v>
      </c>
      <c r="N20" s="532" t="n">
        <v>1280522486</v>
      </c>
      <c r="O20" s="536" t="n">
        <v>1055000</v>
      </c>
      <c r="P20" s="532" t="n">
        <v>0</v>
      </c>
      <c r="Q20" s="536" t="n">
        <v>1281577486</v>
      </c>
      <c r="R20" s="533" t="n">
        <f aca="false">N20-I20</f>
        <v>0</v>
      </c>
      <c r="S20" s="537" t="n">
        <f aca="false">O20-J20</f>
        <v>-55672525</v>
      </c>
      <c r="T20" s="533" t="n">
        <f aca="false">P20-K20</f>
        <v>0</v>
      </c>
      <c r="U20" s="537" t="n">
        <f aca="false">Q20-L20</f>
        <v>-55672525</v>
      </c>
    </row>
    <row r="21" customFormat="false" ht="15" hidden="false" customHeight="false" outlineLevel="0" collapsed="false">
      <c r="A21" s="527" t="n">
        <v>19</v>
      </c>
      <c r="B21" s="527" t="n">
        <v>811005</v>
      </c>
      <c r="C21" s="527" t="n">
        <v>99999999</v>
      </c>
      <c r="D21" s="527" t="s">
        <v>204</v>
      </c>
      <c r="E21" s="528" t="s">
        <v>1076</v>
      </c>
      <c r="F21" s="528" t="s">
        <v>1077</v>
      </c>
      <c r="G21" s="528" t="s">
        <v>1032</v>
      </c>
      <c r="H21" s="528" t="s">
        <v>1078</v>
      </c>
      <c r="I21" s="528" t="n">
        <f aca="false">_xlfn.NUMBERVALUE(E21,",",".")</f>
        <v>62167500</v>
      </c>
      <c r="J21" s="528" t="n">
        <f aca="false">_xlfn.NUMBERVALUE(F21,",",".")</f>
        <v>1494000</v>
      </c>
      <c r="K21" s="528" t="n">
        <f aca="false">_xlfn.NUMBERVALUE(G21,",",".")</f>
        <v>0</v>
      </c>
      <c r="L21" s="528" t="n">
        <f aca="false">_xlfn.NUMBERVALUE(H21,",",".")</f>
        <v>63661500</v>
      </c>
      <c r="M21" s="531" t="s">
        <v>204</v>
      </c>
      <c r="N21" s="532" t="n">
        <v>62167500</v>
      </c>
      <c r="O21" s="532" t="n">
        <v>1494000</v>
      </c>
      <c r="P21" s="532" t="n">
        <v>0</v>
      </c>
      <c r="Q21" s="532" t="n">
        <v>63661500</v>
      </c>
      <c r="R21" s="533" t="n">
        <f aca="false">N21-I21</f>
        <v>0</v>
      </c>
      <c r="S21" s="533" t="n">
        <f aca="false">O21-J21</f>
        <v>0</v>
      </c>
      <c r="T21" s="533" t="n">
        <f aca="false">P21-K21</f>
        <v>0</v>
      </c>
      <c r="U21" s="533" t="n">
        <f aca="false">Q21-L21</f>
        <v>0</v>
      </c>
    </row>
    <row r="22" customFormat="false" ht="15" hidden="false" customHeight="false" outlineLevel="0" collapsed="false">
      <c r="A22" s="527" t="n">
        <v>20</v>
      </c>
      <c r="B22" s="527" t="n">
        <v>821004</v>
      </c>
      <c r="C22" s="527" t="n">
        <v>99999999</v>
      </c>
      <c r="D22" s="527" t="s">
        <v>209</v>
      </c>
      <c r="E22" s="528" t="s">
        <v>1079</v>
      </c>
      <c r="F22" s="528" t="s">
        <v>1080</v>
      </c>
      <c r="G22" s="528" t="s">
        <v>1032</v>
      </c>
      <c r="H22" s="528" t="s">
        <v>1081</v>
      </c>
      <c r="I22" s="528" t="n">
        <f aca="false">_xlfn.NUMBERVALUE(E22,",",".")</f>
        <v>10950149</v>
      </c>
      <c r="J22" s="528" t="n">
        <f aca="false">_xlfn.NUMBERVALUE(F22,",",".")</f>
        <v>332667</v>
      </c>
      <c r="K22" s="528" t="n">
        <f aca="false">_xlfn.NUMBERVALUE(G22,",",".")</f>
        <v>0</v>
      </c>
      <c r="L22" s="528" t="n">
        <f aca="false">_xlfn.NUMBERVALUE(H22,",",".")</f>
        <v>11282816</v>
      </c>
      <c r="M22" s="531" t="s">
        <v>209</v>
      </c>
      <c r="N22" s="532" t="n">
        <v>10950149</v>
      </c>
      <c r="O22" s="532" t="n">
        <v>332667</v>
      </c>
      <c r="P22" s="532" t="n">
        <v>0</v>
      </c>
      <c r="Q22" s="532" t="n">
        <v>11282816</v>
      </c>
      <c r="R22" s="533" t="n">
        <f aca="false">N22-I22</f>
        <v>0</v>
      </c>
      <c r="S22" s="533" t="n">
        <f aca="false">O22-J22</f>
        <v>0</v>
      </c>
      <c r="T22" s="533" t="n">
        <f aca="false">P22-K22</f>
        <v>0</v>
      </c>
      <c r="U22" s="533" t="n">
        <f aca="false">Q22-L22</f>
        <v>0</v>
      </c>
    </row>
    <row r="23" customFormat="false" ht="15" hidden="false" customHeight="false" outlineLevel="0" collapsed="false">
      <c r="A23" s="534" t="n">
        <v>21</v>
      </c>
      <c r="B23" s="534" t="n">
        <v>824002</v>
      </c>
      <c r="C23" s="534" t="n">
        <v>99999999</v>
      </c>
      <c r="D23" s="534" t="s">
        <v>217</v>
      </c>
      <c r="E23" s="528" t="s">
        <v>1082</v>
      </c>
      <c r="F23" s="528" t="s">
        <v>1083</v>
      </c>
      <c r="G23" s="528" t="s">
        <v>1032</v>
      </c>
      <c r="H23" s="528" t="s">
        <v>1084</v>
      </c>
      <c r="I23" s="528" t="n">
        <f aca="false">_xlfn.NUMBERVALUE(E23,",",".")</f>
        <v>168223000</v>
      </c>
      <c r="J23" s="535" t="n">
        <f aca="false">_xlfn.NUMBERVALUE(F23,",",".")</f>
        <v>4060900</v>
      </c>
      <c r="K23" s="528" t="n">
        <f aca="false">_xlfn.NUMBERVALUE(G23,",",".")</f>
        <v>0</v>
      </c>
      <c r="L23" s="528" t="n">
        <f aca="false">_xlfn.NUMBERVALUE(H23,",",".")</f>
        <v>172283900</v>
      </c>
      <c r="M23" s="531" t="s">
        <v>217</v>
      </c>
      <c r="N23" s="532" t="n">
        <v>168223000</v>
      </c>
      <c r="O23" s="536" t="n">
        <v>49500</v>
      </c>
      <c r="P23" s="532" t="n">
        <v>0</v>
      </c>
      <c r="Q23" s="536" t="n">
        <v>168272500</v>
      </c>
      <c r="R23" s="533" t="n">
        <f aca="false">N23-I23</f>
        <v>0</v>
      </c>
      <c r="S23" s="537" t="n">
        <f aca="false">O23-J23</f>
        <v>-4011400</v>
      </c>
      <c r="T23" s="533" t="n">
        <f aca="false">P23-K23</f>
        <v>0</v>
      </c>
      <c r="U23" s="537" t="n">
        <f aca="false">Q23-L23</f>
        <v>-4011400</v>
      </c>
    </row>
    <row r="24" customFormat="false" ht="15" hidden="false" customHeight="false" outlineLevel="0" collapsed="false">
      <c r="A24" s="534" t="n">
        <v>22</v>
      </c>
      <c r="B24" s="534" t="n">
        <v>824003</v>
      </c>
      <c r="C24" s="534" t="n">
        <v>99999999</v>
      </c>
      <c r="D24" s="534" t="s">
        <v>218</v>
      </c>
      <c r="E24" s="528" t="s">
        <v>1085</v>
      </c>
      <c r="F24" s="528" t="s">
        <v>1086</v>
      </c>
      <c r="G24" s="528" t="s">
        <v>1032</v>
      </c>
      <c r="H24" s="528" t="s">
        <v>1087</v>
      </c>
      <c r="I24" s="528" t="n">
        <f aca="false">_xlfn.NUMBERVALUE(E24,",",".")</f>
        <v>86282691</v>
      </c>
      <c r="J24" s="535" t="n">
        <f aca="false">_xlfn.NUMBERVALUE(F24,",",".")</f>
        <v>1845803</v>
      </c>
      <c r="K24" s="528" t="n">
        <f aca="false">_xlfn.NUMBERVALUE(G24,",",".")</f>
        <v>0</v>
      </c>
      <c r="L24" s="528" t="n">
        <f aca="false">_xlfn.NUMBERVALUE(H24,",",".")</f>
        <v>88128494</v>
      </c>
      <c r="M24" s="531" t="s">
        <v>218</v>
      </c>
      <c r="N24" s="532" t="n">
        <v>86282691</v>
      </c>
      <c r="O24" s="536" t="n">
        <v>1080000</v>
      </c>
      <c r="P24" s="532" t="n">
        <v>0</v>
      </c>
      <c r="Q24" s="536" t="n">
        <v>87362691</v>
      </c>
      <c r="R24" s="533" t="n">
        <f aca="false">N24-I24</f>
        <v>0</v>
      </c>
      <c r="S24" s="537" t="n">
        <f aca="false">O24-J24</f>
        <v>-765803</v>
      </c>
      <c r="T24" s="533" t="n">
        <f aca="false">P24-K24</f>
        <v>0</v>
      </c>
      <c r="U24" s="537" t="n">
        <f aca="false">Q24-L24</f>
        <v>-765803</v>
      </c>
    </row>
    <row r="25" customFormat="false" ht="15" hidden="false" customHeight="false" outlineLevel="0" collapsed="false">
      <c r="A25" s="527" t="n">
        <v>23</v>
      </c>
      <c r="B25" s="527" t="n">
        <v>824005</v>
      </c>
      <c r="C25" s="527" t="n">
        <v>99999999</v>
      </c>
      <c r="D25" s="527" t="s">
        <v>220</v>
      </c>
      <c r="E25" s="528" t="s">
        <v>1088</v>
      </c>
      <c r="F25" s="528" t="s">
        <v>1089</v>
      </c>
      <c r="G25" s="528" t="s">
        <v>1032</v>
      </c>
      <c r="H25" s="528" t="s">
        <v>1090</v>
      </c>
      <c r="I25" s="528" t="n">
        <f aca="false">_xlfn.NUMBERVALUE(E25,",",".")</f>
        <v>15247316</v>
      </c>
      <c r="J25" s="528" t="n">
        <f aca="false">_xlfn.NUMBERVALUE(F25,",",".")</f>
        <v>310000</v>
      </c>
      <c r="K25" s="528" t="n">
        <f aca="false">_xlfn.NUMBERVALUE(G25,",",".")</f>
        <v>0</v>
      </c>
      <c r="L25" s="528" t="n">
        <f aca="false">_xlfn.NUMBERVALUE(H25,",",".")</f>
        <v>15557316</v>
      </c>
      <c r="M25" s="531" t="s">
        <v>220</v>
      </c>
      <c r="N25" s="532" t="n">
        <v>15247316</v>
      </c>
      <c r="O25" s="532" t="n">
        <v>310000</v>
      </c>
      <c r="P25" s="532" t="n">
        <v>0</v>
      </c>
      <c r="Q25" s="532" t="n">
        <v>15557316</v>
      </c>
      <c r="R25" s="533" t="n">
        <f aca="false">N25-I25</f>
        <v>0</v>
      </c>
      <c r="S25" s="533" t="n">
        <f aca="false">O25-J25</f>
        <v>0</v>
      </c>
      <c r="T25" s="533" t="n">
        <f aca="false">P25-K25</f>
        <v>0</v>
      </c>
      <c r="U25" s="533" t="n">
        <f aca="false">Q25-L25</f>
        <v>0</v>
      </c>
    </row>
    <row r="26" customFormat="false" ht="15" hidden="false" customHeight="false" outlineLevel="0" collapsed="false">
      <c r="A26" s="534" t="n">
        <v>24</v>
      </c>
      <c r="B26" s="534" t="n">
        <v>824007</v>
      </c>
      <c r="C26" s="534" t="n">
        <v>99999999</v>
      </c>
      <c r="D26" s="534" t="s">
        <v>222</v>
      </c>
      <c r="E26" s="528" t="s">
        <v>1091</v>
      </c>
      <c r="F26" s="528" t="s">
        <v>1092</v>
      </c>
      <c r="G26" s="528" t="s">
        <v>1032</v>
      </c>
      <c r="H26" s="528" t="s">
        <v>1093</v>
      </c>
      <c r="I26" s="528" t="n">
        <f aca="false">_xlfn.NUMBERVALUE(E26,",",".")</f>
        <v>96012200</v>
      </c>
      <c r="J26" s="535" t="n">
        <f aca="false">_xlfn.NUMBERVALUE(F26,",",".")</f>
        <v>2641900</v>
      </c>
      <c r="K26" s="528" t="n">
        <f aca="false">_xlfn.NUMBERVALUE(G26,",",".")</f>
        <v>0</v>
      </c>
      <c r="L26" s="528" t="n">
        <f aca="false">_xlfn.NUMBERVALUE(H26,",",".")</f>
        <v>98654100</v>
      </c>
      <c r="M26" s="531" t="s">
        <v>222</v>
      </c>
      <c r="N26" s="532" t="n">
        <v>96012200</v>
      </c>
      <c r="O26" s="536" t="n">
        <v>2602900</v>
      </c>
      <c r="P26" s="532" t="n">
        <v>0</v>
      </c>
      <c r="Q26" s="536" t="n">
        <v>98615100</v>
      </c>
      <c r="R26" s="533" t="n">
        <f aca="false">N26-I26</f>
        <v>0</v>
      </c>
      <c r="S26" s="537" t="n">
        <f aca="false">O26-J26</f>
        <v>-39000</v>
      </c>
      <c r="T26" s="533" t="n">
        <f aca="false">P26-K26</f>
        <v>0</v>
      </c>
      <c r="U26" s="537" t="n">
        <f aca="false">Q26-L26</f>
        <v>-39000</v>
      </c>
    </row>
    <row r="27" customFormat="false" ht="15" hidden="false" customHeight="false" outlineLevel="0" collapsed="false">
      <c r="A27" s="527" t="n">
        <v>25</v>
      </c>
      <c r="B27" s="527" t="n">
        <v>824019</v>
      </c>
      <c r="C27" s="527" t="n">
        <v>99999999</v>
      </c>
      <c r="D27" s="527" t="s">
        <v>228</v>
      </c>
      <c r="E27" s="528" t="s">
        <v>1094</v>
      </c>
      <c r="F27" s="528" t="s">
        <v>1095</v>
      </c>
      <c r="G27" s="528" t="s">
        <v>1032</v>
      </c>
      <c r="H27" s="528" t="s">
        <v>1096</v>
      </c>
      <c r="I27" s="528" t="n">
        <f aca="false">_xlfn.NUMBERVALUE(E27,",",".")</f>
        <v>1141980</v>
      </c>
      <c r="J27" s="528" t="n">
        <f aca="false">_xlfn.NUMBERVALUE(F27,",",".")</f>
        <v>114198</v>
      </c>
      <c r="K27" s="528" t="n">
        <f aca="false">_xlfn.NUMBERVALUE(G27,",",".")</f>
        <v>0</v>
      </c>
      <c r="L27" s="528" t="n">
        <f aca="false">_xlfn.NUMBERVALUE(H27,",",".")</f>
        <v>1256178</v>
      </c>
      <c r="M27" s="531" t="s">
        <v>228</v>
      </c>
      <c r="N27" s="532" t="n">
        <v>1141980</v>
      </c>
      <c r="O27" s="532" t="n">
        <v>114198</v>
      </c>
      <c r="P27" s="532" t="n">
        <v>0</v>
      </c>
      <c r="Q27" s="532" t="n">
        <v>1256178</v>
      </c>
      <c r="R27" s="533" t="n">
        <f aca="false">N27-I27</f>
        <v>0</v>
      </c>
      <c r="S27" s="533" t="n">
        <f aca="false">O27-J27</f>
        <v>0</v>
      </c>
      <c r="T27" s="533" t="n">
        <f aca="false">P27-K27</f>
        <v>0</v>
      </c>
      <c r="U27" s="533" t="n">
        <f aca="false">Q27-L27</f>
        <v>0</v>
      </c>
    </row>
    <row r="28" customFormat="false" ht="15" hidden="false" customHeight="false" outlineLevel="0" collapsed="false">
      <c r="A28" s="534" t="n">
        <v>26</v>
      </c>
      <c r="B28" s="534" t="n">
        <v>824021</v>
      </c>
      <c r="C28" s="534" t="n">
        <v>99999999</v>
      </c>
      <c r="D28" s="534" t="s">
        <v>229</v>
      </c>
      <c r="E28" s="528" t="s">
        <v>1097</v>
      </c>
      <c r="F28" s="528" t="s">
        <v>1098</v>
      </c>
      <c r="G28" s="528" t="s">
        <v>1032</v>
      </c>
      <c r="H28" s="528" t="s">
        <v>1099</v>
      </c>
      <c r="I28" s="528" t="n">
        <f aca="false">_xlfn.NUMBERVALUE(E28,",",".")</f>
        <v>36615900</v>
      </c>
      <c r="J28" s="535" t="n">
        <f aca="false">_xlfn.NUMBERVALUE(F28,",",".")</f>
        <v>2220000</v>
      </c>
      <c r="K28" s="528" t="n">
        <f aca="false">_xlfn.NUMBERVALUE(G28,",",".")</f>
        <v>0</v>
      </c>
      <c r="L28" s="528" t="n">
        <f aca="false">_xlfn.NUMBERVALUE(H28,",",".")</f>
        <v>38835900</v>
      </c>
      <c r="M28" s="531" t="s">
        <v>229</v>
      </c>
      <c r="N28" s="532" t="n">
        <v>36615900</v>
      </c>
      <c r="O28" s="536" t="n">
        <v>175000</v>
      </c>
      <c r="P28" s="532" t="n">
        <v>0</v>
      </c>
      <c r="Q28" s="536" t="n">
        <v>36790900</v>
      </c>
      <c r="R28" s="533" t="n">
        <f aca="false">N28-I28</f>
        <v>0</v>
      </c>
      <c r="S28" s="537" t="n">
        <f aca="false">O28-J28</f>
        <v>-2045000</v>
      </c>
      <c r="T28" s="533" t="n">
        <f aca="false">P28-K28</f>
        <v>0</v>
      </c>
      <c r="U28" s="537" t="n">
        <f aca="false">Q28-L28</f>
        <v>-2045000</v>
      </c>
    </row>
    <row r="29" customFormat="false" ht="15" hidden="false" customHeight="false" outlineLevel="0" collapsed="false">
      <c r="A29" s="527" t="n">
        <v>27</v>
      </c>
      <c r="B29" s="527" t="n">
        <v>824037</v>
      </c>
      <c r="C29" s="527" t="n">
        <v>99999999</v>
      </c>
      <c r="D29" s="527" t="s">
        <v>231</v>
      </c>
      <c r="E29" s="528" t="s">
        <v>1100</v>
      </c>
      <c r="F29" s="528" t="s">
        <v>1101</v>
      </c>
      <c r="G29" s="528" t="s">
        <v>1032</v>
      </c>
      <c r="H29" s="528" t="s">
        <v>1102</v>
      </c>
      <c r="I29" s="528" t="n">
        <f aca="false">_xlfn.NUMBERVALUE(E29,",",".")</f>
        <v>11646000</v>
      </c>
      <c r="J29" s="528" t="n">
        <f aca="false">_xlfn.NUMBERVALUE(F29,",",".")</f>
        <v>200000</v>
      </c>
      <c r="K29" s="528" t="n">
        <f aca="false">_xlfn.NUMBERVALUE(G29,",",".")</f>
        <v>0</v>
      </c>
      <c r="L29" s="528" t="n">
        <f aca="false">_xlfn.NUMBERVALUE(H29,",",".")</f>
        <v>11846000</v>
      </c>
      <c r="M29" s="531" t="s">
        <v>231</v>
      </c>
      <c r="N29" s="532" t="n">
        <v>11646000</v>
      </c>
      <c r="O29" s="532" t="n">
        <v>200000</v>
      </c>
      <c r="P29" s="532" t="n">
        <v>0</v>
      </c>
      <c r="Q29" s="532" t="n">
        <v>11846000</v>
      </c>
      <c r="R29" s="533" t="n">
        <f aca="false">N29-I29</f>
        <v>0</v>
      </c>
      <c r="S29" s="533" t="n">
        <f aca="false">O29-J29</f>
        <v>0</v>
      </c>
      <c r="T29" s="533" t="n">
        <f aca="false">P29-K29</f>
        <v>0</v>
      </c>
      <c r="U29" s="533" t="n">
        <f aca="false">Q29-L29</f>
        <v>0</v>
      </c>
    </row>
    <row r="30" customFormat="false" ht="15" hidden="false" customHeight="false" outlineLevel="0" collapsed="false">
      <c r="A30" s="527" t="n">
        <v>28</v>
      </c>
      <c r="B30" s="527" t="n">
        <v>824042</v>
      </c>
      <c r="C30" s="527" t="n">
        <v>99999999</v>
      </c>
      <c r="D30" s="527" t="s">
        <v>956</v>
      </c>
      <c r="E30" s="528" t="s">
        <v>1103</v>
      </c>
      <c r="F30" s="528" t="s">
        <v>1104</v>
      </c>
      <c r="G30" s="528" t="s">
        <v>1105</v>
      </c>
      <c r="H30" s="528" t="s">
        <v>1106</v>
      </c>
      <c r="I30" s="528" t="n">
        <f aca="false">_xlfn.NUMBERVALUE(E30,",",".")</f>
        <v>40751500</v>
      </c>
      <c r="J30" s="528" t="n">
        <f aca="false">_xlfn.NUMBERVALUE(F30,",",".")</f>
        <v>1889600</v>
      </c>
      <c r="K30" s="528" t="n">
        <f aca="false">_xlfn.NUMBERVALUE(G30,",",".")</f>
        <v>1050</v>
      </c>
      <c r="L30" s="528" t="n">
        <f aca="false">_xlfn.NUMBERVALUE(H30,",",".")</f>
        <v>42640050</v>
      </c>
      <c r="M30" s="531" t="s">
        <v>956</v>
      </c>
      <c r="N30" s="532" t="n">
        <v>40751500</v>
      </c>
      <c r="O30" s="532" t="n">
        <v>1889600</v>
      </c>
      <c r="P30" s="532" t="n">
        <v>1050</v>
      </c>
      <c r="Q30" s="532" t="n">
        <v>42640050</v>
      </c>
      <c r="R30" s="533" t="n">
        <f aca="false">N30-I30</f>
        <v>0</v>
      </c>
      <c r="S30" s="533" t="n">
        <f aca="false">O30-J30</f>
        <v>0</v>
      </c>
      <c r="T30" s="533" t="n">
        <f aca="false">P30-K30</f>
        <v>0</v>
      </c>
      <c r="U30" s="533" t="n">
        <f aca="false">Q30-L30</f>
        <v>0</v>
      </c>
    </row>
    <row r="31" customFormat="false" ht="15" hidden="false" customHeight="false" outlineLevel="0" collapsed="false">
      <c r="A31" s="527" t="n">
        <v>29</v>
      </c>
      <c r="B31" s="527" t="n">
        <v>825012</v>
      </c>
      <c r="C31" s="527" t="n">
        <v>99999999</v>
      </c>
      <c r="D31" s="527" t="s">
        <v>239</v>
      </c>
      <c r="E31" s="528" t="s">
        <v>1107</v>
      </c>
      <c r="F31" s="528" t="s">
        <v>1108</v>
      </c>
      <c r="G31" s="528" t="s">
        <v>1032</v>
      </c>
      <c r="H31" s="528" t="s">
        <v>1109</v>
      </c>
      <c r="I31" s="528" t="n">
        <f aca="false">_xlfn.NUMBERVALUE(E31,",",".")</f>
        <v>6947859</v>
      </c>
      <c r="J31" s="528" t="n">
        <f aca="false">_xlfn.NUMBERVALUE(F31,",",".")</f>
        <v>263171</v>
      </c>
      <c r="K31" s="528" t="n">
        <f aca="false">_xlfn.NUMBERVALUE(G31,",",".")</f>
        <v>0</v>
      </c>
      <c r="L31" s="528" t="n">
        <f aca="false">_xlfn.NUMBERVALUE(H31,",",".")</f>
        <v>7211030</v>
      </c>
      <c r="M31" s="531" t="s">
        <v>239</v>
      </c>
      <c r="N31" s="532" t="n">
        <v>6947859</v>
      </c>
      <c r="O31" s="532" t="n">
        <v>263171</v>
      </c>
      <c r="P31" s="532" t="n">
        <v>0</v>
      </c>
      <c r="Q31" s="532" t="n">
        <v>7211030</v>
      </c>
      <c r="R31" s="533" t="n">
        <f aca="false">N31-I31</f>
        <v>0</v>
      </c>
      <c r="S31" s="533" t="n">
        <f aca="false">O31-J31</f>
        <v>0</v>
      </c>
      <c r="T31" s="533" t="n">
        <f aca="false">P31-K31</f>
        <v>0</v>
      </c>
      <c r="U31" s="533" t="n">
        <f aca="false">Q31-L31</f>
        <v>0</v>
      </c>
    </row>
    <row r="32" customFormat="false" ht="15" hidden="false" customHeight="false" outlineLevel="0" collapsed="false">
      <c r="A32" s="534" t="n">
        <v>30</v>
      </c>
      <c r="B32" s="534" t="n">
        <v>829207</v>
      </c>
      <c r="C32" s="527" t="n">
        <v>99999999</v>
      </c>
      <c r="D32" s="534" t="s">
        <v>243</v>
      </c>
      <c r="E32" s="528" t="s">
        <v>1110</v>
      </c>
      <c r="F32" s="528" t="s">
        <v>1032</v>
      </c>
      <c r="G32" s="528" t="s">
        <v>1032</v>
      </c>
      <c r="H32" s="528" t="s">
        <v>1110</v>
      </c>
      <c r="I32" s="528" t="n">
        <f aca="false">_xlfn.NUMBERVALUE(E32,",",".")</f>
        <v>714871771.53</v>
      </c>
      <c r="J32" s="535" t="n">
        <f aca="false">_xlfn.NUMBERVALUE(F32,",",".")</f>
        <v>0</v>
      </c>
      <c r="K32" s="528" t="n">
        <f aca="false">_xlfn.NUMBERVALUE(G32,",",".")</f>
        <v>0</v>
      </c>
      <c r="L32" s="535" t="n">
        <f aca="false">_xlfn.NUMBERVALUE(H32,",",".")</f>
        <v>714871771.53</v>
      </c>
      <c r="M32" s="531" t="s">
        <v>243</v>
      </c>
      <c r="N32" s="532" t="n">
        <v>714871771.53</v>
      </c>
      <c r="O32" s="532" t="n">
        <v>17025164</v>
      </c>
      <c r="P32" s="532" t="n">
        <v>0</v>
      </c>
      <c r="Q32" s="536" t="n">
        <v>731896935.53</v>
      </c>
      <c r="R32" s="533" t="n">
        <f aca="false">N32-I32</f>
        <v>0</v>
      </c>
      <c r="S32" s="537" t="n">
        <f aca="false">O32-J32</f>
        <v>17025164</v>
      </c>
      <c r="T32" s="533" t="n">
        <f aca="false">P32-K32</f>
        <v>0</v>
      </c>
      <c r="U32" s="537" t="n">
        <f aca="false">Q32-L32</f>
        <v>17025164</v>
      </c>
    </row>
    <row r="33" customFormat="false" ht="15" hidden="false" customHeight="false" outlineLevel="0" collapsed="false">
      <c r="A33" s="527" t="n">
        <v>31</v>
      </c>
      <c r="B33" s="527" t="n">
        <v>919900</v>
      </c>
      <c r="C33" s="527" t="n">
        <v>99999999</v>
      </c>
      <c r="D33" s="527" t="s">
        <v>933</v>
      </c>
      <c r="E33" s="528" t="s">
        <v>1111</v>
      </c>
      <c r="F33" s="528" t="s">
        <v>1112</v>
      </c>
      <c r="G33" s="528" t="s">
        <v>1113</v>
      </c>
      <c r="H33" s="528" t="s">
        <v>1114</v>
      </c>
      <c r="I33" s="528" t="e">
        <f aca="false">_xlfn.NUMBERVALUE(E33,",",".")</f>
        <v>#VALUE!</v>
      </c>
      <c r="J33" s="528" t="n">
        <f aca="false">_xlfn.NUMBERVALUE(F33,",",".")</f>
        <v>280000</v>
      </c>
      <c r="K33" s="528" t="n">
        <f aca="false">_xlfn.NUMBERVALUE(G33,",",".")</f>
        <v>2429175</v>
      </c>
      <c r="L33" s="528" t="e">
        <f aca="false">_xlfn.NUMBERVALUE(H33,",",".")</f>
        <v>#VALUE!</v>
      </c>
      <c r="M33" s="531" t="s">
        <v>933</v>
      </c>
      <c r="N33" s="532" t="n">
        <v>-135047594.96</v>
      </c>
      <c r="O33" s="532" t="n">
        <v>0</v>
      </c>
      <c r="P33" s="532" t="n">
        <v>2429175</v>
      </c>
      <c r="Q33" s="532" t="n">
        <v>-137476769.96</v>
      </c>
      <c r="R33" s="533" t="e">
        <f aca="false">N33-I33</f>
        <v>#VALUE!</v>
      </c>
      <c r="S33" s="533" t="n">
        <f aca="false">O33-J33</f>
        <v>-280000</v>
      </c>
      <c r="T33" s="533" t="n">
        <f aca="false">P33-K33</f>
        <v>0</v>
      </c>
      <c r="U33" s="533" t="e">
        <f aca="false">Q33-L33</f>
        <v>#VALUE!</v>
      </c>
    </row>
    <row r="34" customFormat="false" ht="15" hidden="false" customHeight="false" outlineLevel="0" collapsed="false">
      <c r="A34" s="539" t="s">
        <v>922</v>
      </c>
      <c r="B34" s="539"/>
      <c r="C34" s="539"/>
      <c r="D34" s="539"/>
      <c r="E34" s="528" t="s">
        <v>1115</v>
      </c>
      <c r="F34" s="528" t="s">
        <v>1116</v>
      </c>
      <c r="G34" s="528" t="s">
        <v>1117</v>
      </c>
      <c r="H34" s="528" t="s">
        <v>1118</v>
      </c>
      <c r="I34" s="528" t="e">
        <f aca="false">_xlfn.NUMBERVALUE(E34,",",".")</f>
        <v>#VALUE!</v>
      </c>
      <c r="J34" s="528" t="n">
        <f aca="false">_xlfn.NUMBERVALUE(F34,",",".")</f>
        <v>15864968102</v>
      </c>
      <c r="K34" s="528" t="n">
        <f aca="false">_xlfn.NUMBERVALUE(G34,",",".")</f>
        <v>15924578911</v>
      </c>
      <c r="L34" s="528" t="e">
        <f aca="false">_xlfn.NUMBERVALUE(H34,",",".")</f>
        <v>#VALUE!</v>
      </c>
    </row>
  </sheetData>
  <mergeCells count="1">
    <mergeCell ref="A34:D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X54"/>
  <sheetViews>
    <sheetView showFormulas="false" showGridLines="true" showRowColHeaders="true" showZeros="true" rightToLeft="false" tabSelected="true" showOutlineSymbols="true" defaultGridColor="true" view="normal" topLeftCell="C12" colorId="64" zoomScale="100" zoomScaleNormal="100" zoomScalePageLayoutView="100" workbookViewId="0">
      <selection pane="topLeft" activeCell="B15" activeCellId="0" sqref="B15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12.43"/>
    <col collapsed="false" customWidth="true" hidden="false" outlineLevel="0" max="4" min="3" style="0" width="13.14"/>
    <col collapsed="false" customWidth="true" hidden="false" outlineLevel="0" max="5" min="5" style="0" width="13"/>
    <col collapsed="false" customWidth="true" hidden="false" outlineLevel="0" max="6" min="6" style="0" width="10.14"/>
    <col collapsed="false" customWidth="true" hidden="false" outlineLevel="0" max="8" min="7" style="0" width="13.57"/>
    <col collapsed="false" customWidth="true" hidden="false" outlineLevel="0" max="9" min="9" style="0" width="13.71"/>
    <col collapsed="false" customWidth="true" hidden="false" outlineLevel="0" max="11" min="10" style="0" width="13.14"/>
    <col collapsed="false" customWidth="true" hidden="false" outlineLevel="0" max="12" min="12" style="0" width="11.43"/>
    <col collapsed="false" customWidth="true" hidden="false" outlineLevel="0" max="13" min="13" style="0" width="10.43"/>
    <col collapsed="false" customWidth="true" hidden="false" outlineLevel="0" max="15" min="15" style="0" width="13.57"/>
    <col collapsed="false" customWidth="true" hidden="false" outlineLevel="0" max="18" min="18" style="0" width="13.28"/>
    <col collapsed="false" customWidth="true" hidden="false" outlineLevel="0" max="19" min="19" style="0" width="13.43"/>
    <col collapsed="false" customWidth="true" hidden="false" outlineLevel="0" max="22" min="20" style="0" width="15.28"/>
    <col collapsed="false" customWidth="true" hidden="false" outlineLevel="0" max="23" min="23" style="0" width="66"/>
  </cols>
  <sheetData>
    <row r="2" customFormat="false" ht="15.75" hidden="false" customHeight="false" outlineLevel="0" collapsed="false">
      <c r="B2" s="540" t="s">
        <v>1119</v>
      </c>
      <c r="I2" s="540" t="s">
        <v>1119</v>
      </c>
      <c r="R2" s="540" t="s">
        <v>1120</v>
      </c>
    </row>
    <row r="3" customFormat="false" ht="15.75" hidden="false" customHeight="false" outlineLevel="0" collapsed="false">
      <c r="B3" s="541" t="s">
        <v>1121</v>
      </c>
      <c r="C3" s="542"/>
      <c r="D3" s="543" t="s">
        <v>1122</v>
      </c>
      <c r="E3" s="543"/>
      <c r="F3" s="543"/>
      <c r="G3" s="544"/>
      <c r="I3" s="545" t="s">
        <v>1121</v>
      </c>
      <c r="J3" s="543"/>
      <c r="K3" s="543"/>
      <c r="L3" s="541" t="s">
        <v>1122</v>
      </c>
      <c r="M3" s="546"/>
      <c r="N3" s="546"/>
      <c r="O3" s="542"/>
      <c r="R3" s="0" t="s">
        <v>3</v>
      </c>
      <c r="S3" s="0" t="s">
        <v>1123</v>
      </c>
      <c r="T3" s="0" t="s">
        <v>11</v>
      </c>
      <c r="U3" s="0" t="s">
        <v>12</v>
      </c>
      <c r="V3" s="0" t="s">
        <v>10</v>
      </c>
      <c r="X3" s="547"/>
    </row>
    <row r="4" customFormat="false" ht="15" hidden="false" customHeight="false" outlineLevel="0" collapsed="false">
      <c r="B4" s="548" t="s">
        <v>1124</v>
      </c>
      <c r="C4" s="549" t="s">
        <v>1125</v>
      </c>
      <c r="D4" s="549" t="s">
        <v>1126</v>
      </c>
      <c r="E4" s="549" t="s">
        <v>1127</v>
      </c>
      <c r="F4" s="550"/>
      <c r="G4" s="551"/>
      <c r="I4" s="548" t="s">
        <v>1124</v>
      </c>
      <c r="J4" s="552" t="s">
        <v>1128</v>
      </c>
      <c r="K4" s="549" t="s">
        <v>1126</v>
      </c>
      <c r="L4" s="549" t="s">
        <v>1129</v>
      </c>
      <c r="M4" s="549"/>
      <c r="N4" s="550"/>
      <c r="O4" s="551"/>
      <c r="R4" s="553" t="n">
        <v>44501</v>
      </c>
      <c r="S4" s="554" t="s">
        <v>1130</v>
      </c>
      <c r="T4" s="555" t="n">
        <v>112367000</v>
      </c>
      <c r="U4" s="556"/>
      <c r="V4" s="557" t="s">
        <v>1131</v>
      </c>
      <c r="W4" s="558"/>
      <c r="X4" s="547"/>
    </row>
    <row r="5" customFormat="false" ht="15" hidden="false" customHeight="false" outlineLevel="0" collapsed="false">
      <c r="B5" s="548" t="s">
        <v>1132</v>
      </c>
      <c r="C5" s="550" t="s">
        <v>1133</v>
      </c>
      <c r="D5" s="550"/>
      <c r="E5" s="550"/>
      <c r="F5" s="550"/>
      <c r="G5" s="551"/>
      <c r="I5" s="548" t="s">
        <v>1132</v>
      </c>
      <c r="J5" s="550" t="s">
        <v>1134</v>
      </c>
      <c r="K5" s="550"/>
      <c r="L5" s="550"/>
      <c r="M5" s="550"/>
      <c r="N5" s="550"/>
      <c r="O5" s="551"/>
      <c r="R5" s="553" t="n">
        <v>44501</v>
      </c>
      <c r="S5" s="554" t="s">
        <v>1130</v>
      </c>
      <c r="T5" s="555" t="n">
        <v>247430000</v>
      </c>
      <c r="U5" s="556"/>
      <c r="V5" s="557" t="s">
        <v>1131</v>
      </c>
      <c r="W5" s="558"/>
      <c r="X5" s="547"/>
    </row>
    <row r="6" customFormat="false" ht="15" hidden="false" customHeight="false" outlineLevel="0" collapsed="false">
      <c r="B6" s="548" t="s">
        <v>3</v>
      </c>
      <c r="C6" s="550" t="s">
        <v>1135</v>
      </c>
      <c r="D6" s="550"/>
      <c r="E6" s="550"/>
      <c r="F6" s="550"/>
      <c r="G6" s="551"/>
      <c r="I6" s="548" t="s">
        <v>3</v>
      </c>
      <c r="J6" s="550" t="s">
        <v>1135</v>
      </c>
      <c r="K6" s="550"/>
      <c r="L6" s="550"/>
      <c r="M6" s="550"/>
      <c r="N6" s="550"/>
      <c r="O6" s="551"/>
      <c r="R6" s="553" t="n">
        <v>44501</v>
      </c>
      <c r="S6" s="554" t="s">
        <v>1136</v>
      </c>
      <c r="T6" s="555" t="n">
        <v>446154</v>
      </c>
      <c r="U6" s="556"/>
      <c r="V6" s="557" t="s">
        <v>1137</v>
      </c>
      <c r="W6" s="558"/>
      <c r="X6" s="547"/>
    </row>
    <row r="7" customFormat="false" ht="15" hidden="false" customHeight="false" outlineLevel="0" collapsed="false">
      <c r="B7" s="559"/>
      <c r="C7" s="550"/>
      <c r="D7" s="550"/>
      <c r="E7" s="550"/>
      <c r="F7" s="550"/>
      <c r="G7" s="551"/>
      <c r="I7" s="559"/>
      <c r="J7" s="550"/>
      <c r="K7" s="550"/>
      <c r="L7" s="550"/>
      <c r="M7" s="550"/>
      <c r="N7" s="550"/>
      <c r="O7" s="551"/>
      <c r="R7" s="553" t="n">
        <v>44501</v>
      </c>
      <c r="S7" s="554" t="s">
        <v>1136</v>
      </c>
      <c r="T7" s="556"/>
      <c r="U7" s="556" t="n">
        <v>112367000</v>
      </c>
      <c r="V7" s="557" t="s">
        <v>1138</v>
      </c>
      <c r="W7" s="558"/>
      <c r="X7" s="547"/>
    </row>
    <row r="8" customFormat="false" ht="15" hidden="false" customHeight="false" outlineLevel="0" collapsed="false">
      <c r="B8" s="560" t="s">
        <v>1139</v>
      </c>
      <c r="C8" s="7" t="s">
        <v>8</v>
      </c>
      <c r="D8" s="7" t="s">
        <v>10</v>
      </c>
      <c r="E8" s="7"/>
      <c r="F8" s="7"/>
      <c r="G8" s="561" t="s">
        <v>18</v>
      </c>
      <c r="I8" s="560" t="s">
        <v>1139</v>
      </c>
      <c r="J8" s="7" t="s">
        <v>8</v>
      </c>
      <c r="K8" s="7" t="s">
        <v>1140</v>
      </c>
      <c r="L8" s="7" t="s">
        <v>10</v>
      </c>
      <c r="M8" s="7"/>
      <c r="N8" s="7"/>
      <c r="O8" s="561" t="s">
        <v>18</v>
      </c>
      <c r="R8" s="553" t="n">
        <v>44501</v>
      </c>
      <c r="S8" s="554" t="s">
        <v>1136</v>
      </c>
      <c r="T8" s="556"/>
      <c r="U8" s="556" t="n">
        <v>247430000</v>
      </c>
      <c r="V8" s="557" t="s">
        <v>1138</v>
      </c>
      <c r="W8" s="558"/>
      <c r="X8" s="547"/>
    </row>
    <row r="9" customFormat="false" ht="15" hidden="false" customHeight="false" outlineLevel="0" collapsed="false">
      <c r="B9" s="562" t="s">
        <v>1010</v>
      </c>
      <c r="C9" s="5" t="n">
        <v>130120</v>
      </c>
      <c r="D9" s="4" t="s">
        <v>1141</v>
      </c>
      <c r="E9" s="4"/>
      <c r="F9" s="4"/>
      <c r="G9" s="563" t="n">
        <v>3500000</v>
      </c>
      <c r="I9" s="562" t="s">
        <v>1142</v>
      </c>
      <c r="J9" s="5" t="n">
        <v>822001</v>
      </c>
      <c r="K9" s="5" t="s">
        <v>1143</v>
      </c>
      <c r="L9" s="4" t="s">
        <v>1144</v>
      </c>
      <c r="M9" s="4"/>
      <c r="N9" s="4"/>
      <c r="O9" s="563" t="n">
        <v>3500000</v>
      </c>
      <c r="R9" s="553" t="n">
        <v>44501</v>
      </c>
      <c r="S9" s="554" t="s">
        <v>1136</v>
      </c>
      <c r="T9" s="556"/>
      <c r="U9" s="556" t="n">
        <v>446154</v>
      </c>
      <c r="V9" s="557" t="s">
        <v>1138</v>
      </c>
      <c r="W9" s="558"/>
      <c r="X9" s="547"/>
    </row>
    <row r="10" customFormat="false" ht="15" hidden="false" customHeight="false" outlineLevel="0" collapsed="false">
      <c r="B10" s="562" t="s">
        <v>1145</v>
      </c>
      <c r="C10" s="5" t="n">
        <v>130120</v>
      </c>
      <c r="D10" s="4" t="s">
        <v>1146</v>
      </c>
      <c r="E10" s="4"/>
      <c r="F10" s="4"/>
      <c r="G10" s="563" t="n">
        <v>12500000</v>
      </c>
      <c r="I10" s="562" t="s">
        <v>1142</v>
      </c>
      <c r="J10" s="5" t="n">
        <v>822001</v>
      </c>
      <c r="K10" s="5" t="s">
        <v>1143</v>
      </c>
      <c r="L10" s="4" t="s">
        <v>1147</v>
      </c>
      <c r="M10" s="4"/>
      <c r="N10" s="4"/>
      <c r="O10" s="563" t="n">
        <v>6000000</v>
      </c>
      <c r="R10" s="547"/>
      <c r="S10" s="547"/>
      <c r="T10" s="547"/>
      <c r="U10" s="547"/>
      <c r="V10" s="547"/>
      <c r="W10" s="547"/>
      <c r="X10" s="547"/>
    </row>
    <row r="11" customFormat="false" ht="15" hidden="false" customHeight="false" outlineLevel="0" collapsed="false">
      <c r="B11" s="559"/>
      <c r="C11" s="550"/>
      <c r="D11" s="550"/>
      <c r="E11" s="550"/>
      <c r="F11" s="3" t="s">
        <v>922</v>
      </c>
      <c r="G11" s="564" t="n">
        <f aca="false">SUM(G9:G10)</f>
        <v>16000000</v>
      </c>
      <c r="I11" s="559"/>
      <c r="J11" s="550"/>
      <c r="K11" s="550"/>
      <c r="L11" s="550"/>
      <c r="M11" s="550"/>
      <c r="N11" s="3" t="s">
        <v>922</v>
      </c>
      <c r="O11" s="564" t="n">
        <f aca="false">SUM(O9:O10)</f>
        <v>9500000</v>
      </c>
      <c r="R11" s="547"/>
      <c r="S11" s="547"/>
      <c r="T11" s="547"/>
      <c r="U11" s="547"/>
      <c r="V11" s="547"/>
      <c r="W11" s="547"/>
      <c r="X11" s="547"/>
    </row>
    <row r="12" customFormat="false" ht="21" hidden="false" customHeight="false" outlineLevel="0" collapsed="false">
      <c r="B12" s="565"/>
      <c r="C12" s="566"/>
      <c r="D12" s="566"/>
      <c r="E12" s="566"/>
      <c r="F12" s="566"/>
      <c r="G12" s="567"/>
      <c r="I12" s="565"/>
      <c r="J12" s="566"/>
      <c r="K12" s="566"/>
      <c r="L12" s="566"/>
      <c r="M12" s="566"/>
      <c r="N12" s="566"/>
      <c r="O12" s="567"/>
      <c r="R12" s="568" t="s">
        <v>1148</v>
      </c>
      <c r="S12" s="568"/>
      <c r="T12" s="568"/>
      <c r="U12" s="568"/>
      <c r="V12" s="568"/>
      <c r="W12" s="568"/>
      <c r="X12" s="547"/>
    </row>
    <row r="13" customFormat="false" ht="20.25" hidden="false" customHeight="false" outlineLevel="0" collapsed="false">
      <c r="R13" s="568" t="s">
        <v>1149</v>
      </c>
      <c r="S13" s="568"/>
      <c r="T13" s="568"/>
      <c r="U13" s="568"/>
      <c r="V13" s="568"/>
      <c r="W13" s="568"/>
    </row>
    <row r="14" customFormat="false" ht="16.5" hidden="false" customHeight="false" outlineLevel="0" collapsed="false">
      <c r="R14" s="569" t="s">
        <v>3</v>
      </c>
      <c r="S14" s="570" t="s">
        <v>1123</v>
      </c>
      <c r="T14" s="571" t="s">
        <v>1008</v>
      </c>
      <c r="U14" s="572"/>
      <c r="V14" s="573" t="s">
        <v>1018</v>
      </c>
      <c r="W14" s="574" t="s">
        <v>10</v>
      </c>
    </row>
    <row r="15" customFormat="false" ht="16.5" hidden="false" customHeight="false" outlineLevel="0" collapsed="false">
      <c r="B15" s="575" t="s">
        <v>1150</v>
      </c>
      <c r="C15" s="575"/>
      <c r="D15" s="575"/>
      <c r="E15" s="575"/>
      <c r="F15" s="575"/>
      <c r="G15" s="575"/>
      <c r="H15" s="575"/>
      <c r="I15" s="575"/>
      <c r="J15" s="575"/>
      <c r="K15" s="576"/>
      <c r="R15" s="577"/>
      <c r="S15" s="578"/>
      <c r="T15" s="579" t="s">
        <v>11</v>
      </c>
      <c r="U15" s="579" t="s">
        <v>12</v>
      </c>
      <c r="V15" s="573" t="s">
        <v>1151</v>
      </c>
      <c r="W15" s="580"/>
    </row>
    <row r="16" customFormat="false" ht="15" hidden="false" customHeight="false" outlineLevel="0" collapsed="false">
      <c r="B16" s="581"/>
      <c r="C16" s="582"/>
      <c r="D16" s="582"/>
      <c r="E16" s="582"/>
      <c r="F16" s="582"/>
      <c r="G16" s="582"/>
      <c r="H16" s="582"/>
      <c r="I16" s="582"/>
      <c r="J16" s="583"/>
      <c r="K16" s="582"/>
      <c r="R16" s="584"/>
      <c r="S16" s="585"/>
      <c r="T16" s="586"/>
      <c r="U16" s="586"/>
      <c r="V16" s="587" t="n">
        <v>0</v>
      </c>
      <c r="W16" s="588" t="s">
        <v>1003</v>
      </c>
    </row>
    <row r="17" customFormat="false" ht="15" hidden="false" customHeight="false" outlineLevel="0" collapsed="false">
      <c r="B17" s="589" t="s">
        <v>1152</v>
      </c>
      <c r="C17" s="582"/>
      <c r="D17" s="582"/>
      <c r="E17" s="582"/>
      <c r="F17" s="582"/>
      <c r="G17" s="582"/>
      <c r="H17" s="582"/>
      <c r="I17" s="582"/>
      <c r="J17" s="583"/>
      <c r="K17" s="582"/>
      <c r="R17" s="553" t="n">
        <v>44501</v>
      </c>
      <c r="S17" s="554" t="s">
        <v>1130</v>
      </c>
      <c r="T17" s="555" t="n">
        <v>112367000</v>
      </c>
      <c r="U17" s="556"/>
      <c r="V17" s="587" t="n">
        <f aca="false">V16+T17-U17</f>
        <v>112367000</v>
      </c>
      <c r="W17" s="590" t="s">
        <v>1131</v>
      </c>
    </row>
    <row r="18" customFormat="false" ht="15" hidden="false" customHeight="false" outlineLevel="0" collapsed="false">
      <c r="B18" s="560" t="s">
        <v>1132</v>
      </c>
      <c r="C18" s="7" t="s">
        <v>1139</v>
      </c>
      <c r="D18" s="7" t="s">
        <v>8</v>
      </c>
      <c r="E18" s="7" t="s">
        <v>10</v>
      </c>
      <c r="F18" s="7"/>
      <c r="G18" s="7"/>
      <c r="H18" s="7" t="s">
        <v>823</v>
      </c>
      <c r="I18" s="7" t="s">
        <v>1126</v>
      </c>
      <c r="J18" s="561" t="s">
        <v>1129</v>
      </c>
      <c r="K18" s="591"/>
      <c r="R18" s="553" t="n">
        <v>44501</v>
      </c>
      <c r="S18" s="554" t="s">
        <v>1130</v>
      </c>
      <c r="T18" s="555" t="n">
        <v>247430000</v>
      </c>
      <c r="U18" s="556"/>
      <c r="V18" s="587" t="n">
        <f aca="false">V17+T18-U18</f>
        <v>359797000</v>
      </c>
      <c r="W18" s="590" t="s">
        <v>1131</v>
      </c>
    </row>
    <row r="19" customFormat="false" ht="15" hidden="false" customHeight="false" outlineLevel="0" collapsed="false">
      <c r="B19" s="592" t="s">
        <v>1153</v>
      </c>
      <c r="C19" s="592"/>
      <c r="D19" s="592"/>
      <c r="E19" s="592"/>
      <c r="F19" s="592"/>
      <c r="G19" s="592"/>
      <c r="H19" s="593" t="n">
        <f aca="false">H33</f>
        <v>344816832</v>
      </c>
      <c r="I19" s="593" t="n">
        <f aca="false">I33</f>
        <v>2500000</v>
      </c>
      <c r="J19" s="594" t="n">
        <f aca="false">J33</f>
        <v>22716999.7075</v>
      </c>
      <c r="K19" s="595" t="s">
        <v>1154</v>
      </c>
      <c r="R19" s="553" t="n">
        <v>44501</v>
      </c>
      <c r="S19" s="554" t="s">
        <v>1136</v>
      </c>
      <c r="T19" s="555" t="n">
        <v>446154</v>
      </c>
      <c r="U19" s="556"/>
      <c r="V19" s="587" t="n">
        <f aca="false">V18+T19-U19</f>
        <v>360243154</v>
      </c>
      <c r="W19" s="590" t="s">
        <v>1137</v>
      </c>
    </row>
    <row r="20" customFormat="false" ht="15" hidden="false" customHeight="false" outlineLevel="0" collapsed="false">
      <c r="B20" s="596" t="s">
        <v>1155</v>
      </c>
      <c r="C20" s="7" t="s">
        <v>1155</v>
      </c>
      <c r="D20" s="7" t="s">
        <v>1155</v>
      </c>
      <c r="E20" s="4" t="s">
        <v>1009</v>
      </c>
      <c r="F20" s="4"/>
      <c r="G20" s="4"/>
      <c r="H20" s="597" t="n">
        <v>365662778</v>
      </c>
      <c r="I20" s="597" t="n">
        <v>2500000</v>
      </c>
      <c r="J20" s="598" t="n">
        <v>6716999.70749998</v>
      </c>
      <c r="K20" s="599"/>
      <c r="R20" s="553" t="n">
        <v>44501</v>
      </c>
      <c r="S20" s="554" t="s">
        <v>1136</v>
      </c>
      <c r="T20" s="556"/>
      <c r="U20" s="556" t="n">
        <v>112367000</v>
      </c>
      <c r="V20" s="587" t="n">
        <f aca="false">V19+T20-U20</f>
        <v>247876154</v>
      </c>
      <c r="W20" s="590" t="s">
        <v>1138</v>
      </c>
    </row>
    <row r="21" customFormat="false" ht="15" hidden="false" customHeight="false" outlineLevel="0" collapsed="false">
      <c r="B21" s="562" t="s">
        <v>1156</v>
      </c>
      <c r="C21" s="600" t="s">
        <v>1157</v>
      </c>
      <c r="D21" s="7" t="s">
        <v>1155</v>
      </c>
      <c r="E21" s="4" t="s">
        <v>1158</v>
      </c>
      <c r="F21" s="4"/>
      <c r="G21" s="4"/>
      <c r="H21" s="597" t="n">
        <v>0</v>
      </c>
      <c r="I21" s="597" t="n">
        <v>11345946</v>
      </c>
      <c r="J21" s="598" t="n">
        <v>0</v>
      </c>
      <c r="K21" s="599"/>
      <c r="R21" s="553" t="n">
        <v>44501</v>
      </c>
      <c r="S21" s="554" t="s">
        <v>1136</v>
      </c>
      <c r="T21" s="556"/>
      <c r="U21" s="556" t="n">
        <v>247430000</v>
      </c>
      <c r="V21" s="587" t="n">
        <f aca="false">V20+T21-U21</f>
        <v>446154</v>
      </c>
      <c r="W21" s="590" t="s">
        <v>1138</v>
      </c>
    </row>
    <row r="22" customFormat="false" ht="15" hidden="false" customHeight="false" outlineLevel="0" collapsed="false">
      <c r="B22" s="562" t="s">
        <v>1133</v>
      </c>
      <c r="C22" s="5" t="s">
        <v>1010</v>
      </c>
      <c r="D22" s="5" t="n">
        <v>130120</v>
      </c>
      <c r="E22" s="4" t="s">
        <v>1141</v>
      </c>
      <c r="F22" s="4"/>
      <c r="G22" s="4"/>
      <c r="H22" s="601" t="n">
        <v>0</v>
      </c>
      <c r="I22" s="601" t="n">
        <v>0</v>
      </c>
      <c r="J22" s="563" t="n">
        <v>3500000</v>
      </c>
      <c r="K22" s="602"/>
      <c r="R22" s="553" t="n">
        <v>44501</v>
      </c>
      <c r="S22" s="554" t="s">
        <v>1136</v>
      </c>
      <c r="T22" s="556"/>
      <c r="U22" s="556" t="n">
        <v>446154</v>
      </c>
      <c r="V22" s="587" t="n">
        <f aca="false">V21+T22-U22</f>
        <v>0</v>
      </c>
      <c r="W22" s="590" t="s">
        <v>1138</v>
      </c>
    </row>
    <row r="23" customFormat="false" ht="15" hidden="false" customHeight="false" outlineLevel="0" collapsed="false">
      <c r="B23" s="562" t="s">
        <v>1133</v>
      </c>
      <c r="C23" s="5" t="s">
        <v>1145</v>
      </c>
      <c r="D23" s="5" t="n">
        <v>130120</v>
      </c>
      <c r="E23" s="4" t="s">
        <v>1146</v>
      </c>
      <c r="F23" s="4"/>
      <c r="G23" s="4"/>
      <c r="H23" s="601" t="n">
        <v>0</v>
      </c>
      <c r="I23" s="601" t="n">
        <v>0</v>
      </c>
      <c r="J23" s="563" t="n">
        <v>12500000</v>
      </c>
      <c r="K23" s="602"/>
      <c r="R23" s="553" t="n">
        <v>44502</v>
      </c>
      <c r="S23" s="554" t="s">
        <v>1130</v>
      </c>
      <c r="T23" s="555" t="n">
        <v>148535000</v>
      </c>
      <c r="U23" s="556"/>
      <c r="V23" s="587" t="n">
        <f aca="false">V22+T23-U23</f>
        <v>148535000</v>
      </c>
      <c r="W23" s="590" t="s">
        <v>1159</v>
      </c>
    </row>
    <row r="24" customFormat="false" ht="15" hidden="false" customHeight="false" outlineLevel="0" collapsed="false">
      <c r="B24" s="603"/>
      <c r="C24" s="603"/>
      <c r="D24" s="603"/>
      <c r="E24" s="4" t="s">
        <v>1160</v>
      </c>
      <c r="F24" s="4"/>
      <c r="G24" s="4"/>
      <c r="H24" s="604" t="n">
        <f aca="false">H22+H23</f>
        <v>0</v>
      </c>
      <c r="I24" s="604" t="n">
        <f aca="false">I21+I22+I23</f>
        <v>11345946</v>
      </c>
      <c r="J24" s="605" t="n">
        <f aca="false">J22+J23</f>
        <v>16000000</v>
      </c>
      <c r="K24" s="606"/>
      <c r="R24" s="553" t="n">
        <v>44502</v>
      </c>
      <c r="S24" s="554" t="s">
        <v>1136</v>
      </c>
      <c r="T24" s="556"/>
      <c r="U24" s="556" t="n">
        <v>148535000</v>
      </c>
      <c r="V24" s="587" t="n">
        <f aca="false">V23+T24-U24</f>
        <v>0</v>
      </c>
      <c r="W24" s="590" t="s">
        <v>1138</v>
      </c>
    </row>
    <row r="25" customFormat="false" ht="15" hidden="false" customHeight="false" outlineLevel="0" collapsed="false">
      <c r="B25" s="603"/>
      <c r="C25" s="603"/>
      <c r="D25" s="603"/>
      <c r="E25" s="4" t="s">
        <v>1161</v>
      </c>
      <c r="F25" s="4"/>
      <c r="G25" s="4"/>
      <c r="H25" s="604" t="n">
        <f aca="false">H20+H24</f>
        <v>365662778</v>
      </c>
      <c r="I25" s="604" t="n">
        <f aca="false">I20+I21+I24</f>
        <v>25191892</v>
      </c>
      <c r="J25" s="605" t="n">
        <f aca="false">J20+J24</f>
        <v>22716999.7075</v>
      </c>
      <c r="K25" s="606"/>
      <c r="R25" s="553" t="n">
        <v>44503</v>
      </c>
      <c r="S25" s="554" t="s">
        <v>1130</v>
      </c>
      <c r="T25" s="555" t="n">
        <v>71776000</v>
      </c>
      <c r="U25" s="556"/>
      <c r="V25" s="587" t="n">
        <f aca="false">V24+T25-U25</f>
        <v>71776000</v>
      </c>
      <c r="W25" s="590" t="s">
        <v>1162</v>
      </c>
    </row>
    <row r="26" customFormat="false" ht="15" hidden="false" customHeight="false" outlineLevel="0" collapsed="false">
      <c r="B26" s="603"/>
      <c r="C26" s="603"/>
      <c r="D26" s="603"/>
      <c r="E26" s="4" t="s">
        <v>1163</v>
      </c>
      <c r="F26" s="4"/>
      <c r="G26" s="4"/>
      <c r="H26" s="13" t="n">
        <f aca="false">H20+H24</f>
        <v>365662778</v>
      </c>
      <c r="I26" s="13" t="n">
        <f aca="false">I20+I24</f>
        <v>13845946</v>
      </c>
      <c r="J26" s="564" t="n">
        <f aca="false">J20+J24</f>
        <v>22716999.7075</v>
      </c>
      <c r="K26" s="607"/>
      <c r="R26" s="553" t="n">
        <v>44503</v>
      </c>
      <c r="S26" s="554" t="s">
        <v>1136</v>
      </c>
      <c r="T26" s="556"/>
      <c r="U26" s="556" t="n">
        <v>71776000</v>
      </c>
      <c r="V26" s="587" t="n">
        <f aca="false">V25+T26-U26</f>
        <v>0</v>
      </c>
      <c r="W26" s="590" t="s">
        <v>1138</v>
      </c>
    </row>
    <row r="27" customFormat="false" ht="15" hidden="false" customHeight="false" outlineLevel="0" collapsed="false">
      <c r="B27" s="562" t="s">
        <v>1164</v>
      </c>
      <c r="C27" s="600" t="s">
        <v>1157</v>
      </c>
      <c r="D27" s="608" t="s">
        <v>1155</v>
      </c>
      <c r="E27" s="4" t="s">
        <v>1165</v>
      </c>
      <c r="F27" s="4"/>
      <c r="G27" s="4"/>
      <c r="H27" s="604" t="n">
        <v>11345946</v>
      </c>
      <c r="I27" s="604" t="n">
        <v>0</v>
      </c>
      <c r="J27" s="605" t="n">
        <v>0</v>
      </c>
      <c r="K27" s="606"/>
      <c r="R27" s="553" t="n">
        <v>44504</v>
      </c>
      <c r="S27" s="554" t="s">
        <v>1130</v>
      </c>
      <c r="T27" s="555" t="n">
        <v>160001000</v>
      </c>
      <c r="U27" s="556"/>
      <c r="V27" s="587" t="n">
        <f aca="false">V26+T27-U27</f>
        <v>160001000</v>
      </c>
      <c r="W27" s="590" t="s">
        <v>1166</v>
      </c>
    </row>
    <row r="28" customFormat="false" ht="15" hidden="false" customHeight="true" outlineLevel="0" collapsed="false">
      <c r="B28" s="562" t="s">
        <v>1164</v>
      </c>
      <c r="C28" s="4" t="s">
        <v>1167</v>
      </c>
      <c r="D28" s="608" t="s">
        <v>1155</v>
      </c>
      <c r="E28" s="4" t="s">
        <v>1168</v>
      </c>
      <c r="F28" s="4"/>
      <c r="G28" s="4"/>
      <c r="H28" s="604" t="n">
        <v>0</v>
      </c>
      <c r="I28" s="604" t="n">
        <v>11345946</v>
      </c>
      <c r="J28" s="605" t="n">
        <v>0</v>
      </c>
      <c r="K28" s="606"/>
      <c r="R28" s="553" t="n">
        <v>44504</v>
      </c>
      <c r="S28" s="554" t="s">
        <v>1136</v>
      </c>
      <c r="T28" s="556"/>
      <c r="U28" s="556" t="n">
        <v>160001000</v>
      </c>
      <c r="V28" s="587" t="n">
        <f aca="false">V27+T28-U28</f>
        <v>0</v>
      </c>
      <c r="W28" s="590" t="s">
        <v>1138</v>
      </c>
    </row>
    <row r="29" customFormat="false" ht="15" hidden="false" customHeight="true" outlineLevel="0" collapsed="false">
      <c r="B29" s="562" t="s">
        <v>1134</v>
      </c>
      <c r="C29" s="5" t="s">
        <v>1142</v>
      </c>
      <c r="D29" s="5" t="n">
        <v>822001</v>
      </c>
      <c r="E29" s="4" t="s">
        <v>1144</v>
      </c>
      <c r="F29" s="4"/>
      <c r="G29" s="4"/>
      <c r="H29" s="601" t="n">
        <v>3500000</v>
      </c>
      <c r="I29" s="601" t="n">
        <v>0</v>
      </c>
      <c r="J29" s="563" t="n">
        <v>0</v>
      </c>
      <c r="K29" s="602"/>
      <c r="R29" s="553" t="n">
        <v>44505</v>
      </c>
      <c r="S29" s="554" t="s">
        <v>1130</v>
      </c>
      <c r="T29" s="555" t="n">
        <v>178040000</v>
      </c>
      <c r="U29" s="556"/>
      <c r="V29" s="587" t="n">
        <f aca="false">V28+T29-U29</f>
        <v>178040000</v>
      </c>
      <c r="W29" s="590" t="s">
        <v>1169</v>
      </c>
    </row>
    <row r="30" customFormat="false" ht="15" hidden="false" customHeight="false" outlineLevel="0" collapsed="false">
      <c r="B30" s="562" t="s">
        <v>1134</v>
      </c>
      <c r="C30" s="5" t="s">
        <v>1142</v>
      </c>
      <c r="D30" s="5" t="n">
        <v>822001</v>
      </c>
      <c r="E30" s="4" t="s">
        <v>1147</v>
      </c>
      <c r="F30" s="4"/>
      <c r="G30" s="4"/>
      <c r="H30" s="601" t="n">
        <v>6000000</v>
      </c>
      <c r="I30" s="601" t="n">
        <v>0</v>
      </c>
      <c r="J30" s="563" t="n">
        <v>0</v>
      </c>
      <c r="K30" s="602"/>
      <c r="R30" s="553" t="n">
        <v>44505</v>
      </c>
      <c r="S30" s="554" t="s">
        <v>1136</v>
      </c>
      <c r="T30" s="555" t="n">
        <v>2062500</v>
      </c>
      <c r="U30" s="556"/>
      <c r="V30" s="587" t="n">
        <f aca="false">V29+T30-U30</f>
        <v>180102500</v>
      </c>
      <c r="W30" s="590" t="s">
        <v>1170</v>
      </c>
    </row>
    <row r="31" customFormat="false" ht="15" hidden="false" customHeight="false" outlineLevel="0" collapsed="false">
      <c r="B31" s="603"/>
      <c r="C31" s="603"/>
      <c r="D31" s="603"/>
      <c r="E31" s="4" t="s">
        <v>1171</v>
      </c>
      <c r="F31" s="4"/>
      <c r="G31" s="4"/>
      <c r="H31" s="604" t="n">
        <f aca="false">H27+H29+H30</f>
        <v>20845946</v>
      </c>
      <c r="I31" s="604" t="n">
        <f aca="false">I27+I29+I30</f>
        <v>0</v>
      </c>
      <c r="J31" s="605" t="n">
        <f aca="false">J27+J29+J30</f>
        <v>0</v>
      </c>
      <c r="K31" s="606"/>
      <c r="R31" s="553" t="n">
        <v>44505</v>
      </c>
      <c r="S31" s="554" t="s">
        <v>1136</v>
      </c>
      <c r="T31" s="555" t="n">
        <v>656000</v>
      </c>
      <c r="U31" s="556"/>
      <c r="V31" s="587" t="n">
        <f aca="false">V30+T31-U31</f>
        <v>180758500</v>
      </c>
      <c r="W31" s="590" t="s">
        <v>1172</v>
      </c>
    </row>
    <row r="32" customFormat="false" ht="15" hidden="false" customHeight="false" outlineLevel="0" collapsed="false">
      <c r="B32" s="603"/>
      <c r="C32" s="603"/>
      <c r="D32" s="603"/>
      <c r="E32" s="4" t="s">
        <v>1173</v>
      </c>
      <c r="F32" s="4"/>
      <c r="G32" s="4"/>
      <c r="H32" s="604" t="n">
        <f aca="false">H27+H29+H30</f>
        <v>20845946</v>
      </c>
      <c r="I32" s="604" t="n">
        <f aca="false">I27+I28+I29+I30</f>
        <v>11345946</v>
      </c>
      <c r="J32" s="605" t="n">
        <f aca="false">J27+J28+J29+J30</f>
        <v>0</v>
      </c>
      <c r="K32" s="606"/>
      <c r="R32" s="553" t="n">
        <v>44505</v>
      </c>
      <c r="S32" s="554" t="s">
        <v>1136</v>
      </c>
      <c r="T32" s="556"/>
      <c r="U32" s="556" t="n">
        <v>178040000</v>
      </c>
      <c r="V32" s="587" t="n">
        <f aca="false">V31+T32-U32</f>
        <v>2718500</v>
      </c>
      <c r="W32" s="590" t="s">
        <v>1138</v>
      </c>
    </row>
    <row r="33" customFormat="false" ht="15" hidden="false" customHeight="false" outlineLevel="0" collapsed="false">
      <c r="B33" s="603"/>
      <c r="C33" s="603"/>
      <c r="D33" s="603"/>
      <c r="E33" s="4" t="s">
        <v>1174</v>
      </c>
      <c r="F33" s="4"/>
      <c r="G33" s="4"/>
      <c r="H33" s="13" t="n">
        <f aca="false">H26-H32</f>
        <v>344816832</v>
      </c>
      <c r="I33" s="13" t="n">
        <f aca="false">I26-I32</f>
        <v>2500000</v>
      </c>
      <c r="J33" s="564" t="n">
        <f aca="false">J26-J32</f>
        <v>22716999.7075</v>
      </c>
      <c r="K33" s="607"/>
      <c r="R33" s="553" t="n">
        <v>44505</v>
      </c>
      <c r="S33" s="554" t="s">
        <v>1136</v>
      </c>
      <c r="T33" s="556"/>
      <c r="U33" s="556" t="n">
        <v>2062500</v>
      </c>
      <c r="V33" s="587" t="n">
        <f aca="false">V32+T33-U33</f>
        <v>656000</v>
      </c>
      <c r="W33" s="590" t="s">
        <v>1138</v>
      </c>
    </row>
    <row r="34" customFormat="false" ht="15" hidden="false" customHeight="false" outlineLevel="0" collapsed="false">
      <c r="B34" s="592" t="s">
        <v>1175</v>
      </c>
      <c r="C34" s="592"/>
      <c r="D34" s="592"/>
      <c r="E34" s="592"/>
      <c r="F34" s="592"/>
      <c r="G34" s="592"/>
      <c r="H34" s="593" t="n">
        <f aca="false">H33</f>
        <v>344816832</v>
      </c>
      <c r="I34" s="593" t="n">
        <f aca="false">I33</f>
        <v>2500000</v>
      </c>
      <c r="J34" s="594" t="n">
        <f aca="false">J33</f>
        <v>22716999.7075</v>
      </c>
      <c r="K34" s="595" t="s">
        <v>1176</v>
      </c>
      <c r="R34" s="553" t="n">
        <v>44505</v>
      </c>
      <c r="S34" s="554" t="s">
        <v>1136</v>
      </c>
      <c r="T34" s="556"/>
      <c r="U34" s="556" t="n">
        <v>656000</v>
      </c>
      <c r="V34" s="587" t="n">
        <f aca="false">V33+T34-U34</f>
        <v>0</v>
      </c>
      <c r="W34" s="590" t="s">
        <v>1138</v>
      </c>
    </row>
    <row r="35" customFormat="false" ht="15.75" hidden="false" customHeight="false" outlineLevel="0" collapsed="false">
      <c r="B35" s="565"/>
      <c r="C35" s="566"/>
      <c r="D35" s="566"/>
      <c r="E35" s="566"/>
      <c r="F35" s="566"/>
      <c r="G35" s="566"/>
      <c r="H35" s="566"/>
      <c r="I35" s="566"/>
      <c r="J35" s="567"/>
      <c r="K35" s="550"/>
    </row>
    <row r="36" customFormat="false" ht="15" hidden="false" customHeight="false" outlineLevel="0" collapsed="false">
      <c r="B36" s="550"/>
      <c r="C36" s="550"/>
      <c r="D36" s="550"/>
      <c r="E36" s="550"/>
      <c r="F36" s="550"/>
      <c r="G36" s="550"/>
      <c r="H36" s="550"/>
      <c r="I36" s="550"/>
      <c r="J36" s="550"/>
      <c r="K36" s="550"/>
    </row>
    <row r="37" customFormat="false" ht="15.75" hidden="false" customHeight="false" outlineLevel="0" collapsed="false"/>
    <row r="38" customFormat="false" ht="15" hidden="false" customHeight="false" outlineLevel="0" collapsed="false">
      <c r="B38" s="575" t="s">
        <v>1177</v>
      </c>
      <c r="C38" s="575"/>
      <c r="D38" s="575"/>
      <c r="E38" s="575"/>
      <c r="F38" s="575"/>
      <c r="G38" s="575"/>
      <c r="H38" s="575"/>
      <c r="I38" s="575"/>
      <c r="J38" s="575"/>
    </row>
    <row r="39" customFormat="false" ht="15.75" hidden="false" customHeight="false" outlineLevel="0" collapsed="false">
      <c r="B39" s="575"/>
      <c r="C39" s="575"/>
      <c r="D39" s="575"/>
      <c r="E39" s="575"/>
      <c r="F39" s="575"/>
      <c r="G39" s="575"/>
      <c r="H39" s="575"/>
      <c r="I39" s="575"/>
      <c r="J39" s="575"/>
    </row>
    <row r="40" customFormat="false" ht="15" hidden="false" customHeight="false" outlineLevel="0" collapsed="false">
      <c r="B40" s="609" t="s">
        <v>3</v>
      </c>
      <c r="C40" s="610" t="s">
        <v>10</v>
      </c>
      <c r="D40" s="610"/>
      <c r="E40" s="610"/>
      <c r="F40" s="610" t="s">
        <v>1178</v>
      </c>
      <c r="G40" s="610"/>
      <c r="H40" s="611" t="s">
        <v>8</v>
      </c>
      <c r="I40" s="612" t="s">
        <v>1179</v>
      </c>
      <c r="J40" s="613" t="s">
        <v>922</v>
      </c>
    </row>
    <row r="41" customFormat="false" ht="15.75" hidden="false" customHeight="false" outlineLevel="0" collapsed="false">
      <c r="B41" s="614" t="n">
        <v>44501</v>
      </c>
      <c r="C41" s="615" t="s">
        <v>1180</v>
      </c>
      <c r="D41" s="615"/>
      <c r="E41" s="615"/>
      <c r="F41" s="616" t="s">
        <v>1143</v>
      </c>
      <c r="G41" s="616"/>
      <c r="H41" s="617" t="n">
        <v>811005</v>
      </c>
      <c r="I41" s="618" t="n">
        <v>2000</v>
      </c>
      <c r="J41" s="619"/>
    </row>
    <row r="42" customFormat="false" ht="15.75" hidden="false" customHeight="false" outlineLevel="0" collapsed="false">
      <c r="B42" s="614" t="n">
        <v>44501</v>
      </c>
      <c r="C42" s="615" t="s">
        <v>1180</v>
      </c>
      <c r="D42" s="615"/>
      <c r="E42" s="615"/>
      <c r="F42" s="616" t="s">
        <v>1181</v>
      </c>
      <c r="G42" s="616"/>
      <c r="H42" s="617" t="n">
        <v>811005</v>
      </c>
      <c r="I42" s="618" t="n">
        <v>12000</v>
      </c>
      <c r="J42" s="619"/>
    </row>
    <row r="43" customFormat="false" ht="15.75" hidden="false" customHeight="false" outlineLevel="0" collapsed="false">
      <c r="B43" s="614" t="n">
        <v>44501</v>
      </c>
      <c r="C43" s="615" t="s">
        <v>1182</v>
      </c>
      <c r="D43" s="615"/>
      <c r="E43" s="615"/>
      <c r="F43" s="616" t="s">
        <v>1183</v>
      </c>
      <c r="G43" s="616"/>
      <c r="H43" s="617" t="n">
        <v>824042</v>
      </c>
      <c r="I43" s="618" t="n">
        <v>37100</v>
      </c>
      <c r="J43" s="619"/>
    </row>
    <row r="44" customFormat="false" ht="15.75" hidden="false" customHeight="false" outlineLevel="0" collapsed="false">
      <c r="B44" s="614" t="n">
        <v>44501</v>
      </c>
      <c r="C44" s="615" t="s">
        <v>1180</v>
      </c>
      <c r="D44" s="615"/>
      <c r="E44" s="615"/>
      <c r="F44" s="616" t="s">
        <v>1184</v>
      </c>
      <c r="G44" s="616"/>
      <c r="H44" s="617" t="n">
        <v>811005</v>
      </c>
      <c r="I44" s="618" t="n">
        <v>8000</v>
      </c>
      <c r="J44" s="619"/>
    </row>
    <row r="45" customFormat="false" ht="15.75" hidden="false" customHeight="false" outlineLevel="0" collapsed="false">
      <c r="B45" s="614" t="n">
        <v>44501</v>
      </c>
      <c r="C45" s="615" t="s">
        <v>1185</v>
      </c>
      <c r="D45" s="615"/>
      <c r="E45" s="615"/>
      <c r="F45" s="616" t="s">
        <v>1183</v>
      </c>
      <c r="G45" s="616"/>
      <c r="H45" s="617" t="n">
        <v>825012</v>
      </c>
      <c r="I45" s="618" t="n">
        <v>2900</v>
      </c>
      <c r="J45" s="619"/>
    </row>
    <row r="46" customFormat="false" ht="15.75" hidden="false" customHeight="false" outlineLevel="0" collapsed="false">
      <c r="B46" s="614" t="n">
        <v>44501</v>
      </c>
      <c r="C46" s="615" t="s">
        <v>1186</v>
      </c>
      <c r="D46" s="615"/>
      <c r="E46" s="615"/>
      <c r="F46" s="616" t="s">
        <v>1183</v>
      </c>
      <c r="G46" s="616"/>
      <c r="H46" s="617" t="n">
        <v>825012</v>
      </c>
      <c r="I46" s="618" t="n">
        <v>4000</v>
      </c>
      <c r="J46" s="619"/>
    </row>
    <row r="47" customFormat="false" ht="15.75" hidden="false" customHeight="false" outlineLevel="0" collapsed="false">
      <c r="B47" s="614" t="n">
        <v>44501</v>
      </c>
      <c r="C47" s="615" t="s">
        <v>1187</v>
      </c>
      <c r="D47" s="615"/>
      <c r="E47" s="615"/>
      <c r="F47" s="616" t="s">
        <v>1183</v>
      </c>
      <c r="G47" s="616"/>
      <c r="H47" s="617" t="n">
        <v>311100</v>
      </c>
      <c r="I47" s="618" t="n">
        <v>1585500</v>
      </c>
      <c r="J47" s="619"/>
    </row>
    <row r="48" customFormat="false" ht="15.75" hidden="false" customHeight="false" outlineLevel="0" collapsed="false">
      <c r="B48" s="614" t="n">
        <v>44501</v>
      </c>
      <c r="C48" s="615" t="s">
        <v>1188</v>
      </c>
      <c r="D48" s="615"/>
      <c r="E48" s="615"/>
      <c r="F48" s="616" t="s">
        <v>1183</v>
      </c>
      <c r="G48" s="616"/>
      <c r="H48" s="617" t="n">
        <v>130130</v>
      </c>
      <c r="I48" s="618" t="n">
        <v>62412</v>
      </c>
      <c r="J48" s="619"/>
    </row>
    <row r="49" customFormat="false" ht="15.75" hidden="false" customHeight="false" outlineLevel="0" collapsed="false">
      <c r="B49" s="614" t="n">
        <v>44501</v>
      </c>
      <c r="C49" s="615" t="s">
        <v>1189</v>
      </c>
      <c r="D49" s="615"/>
      <c r="E49" s="615"/>
      <c r="F49" s="616" t="s">
        <v>1183</v>
      </c>
      <c r="G49" s="616"/>
      <c r="H49" s="617" t="n">
        <v>824007</v>
      </c>
      <c r="I49" s="618" t="n">
        <v>75000</v>
      </c>
      <c r="J49" s="619"/>
    </row>
    <row r="50" customFormat="false" ht="15.75" hidden="false" customHeight="false" outlineLevel="0" collapsed="false">
      <c r="B50" s="614" t="n">
        <v>44501</v>
      </c>
      <c r="C50" s="615" t="s">
        <v>1180</v>
      </c>
      <c r="D50" s="615"/>
      <c r="E50" s="615"/>
      <c r="F50" s="616" t="s">
        <v>1190</v>
      </c>
      <c r="G50" s="616"/>
      <c r="H50" s="617" t="n">
        <v>811005</v>
      </c>
      <c r="I50" s="618" t="n">
        <v>5000</v>
      </c>
      <c r="J50" s="619"/>
    </row>
    <row r="51" customFormat="false" ht="15.75" hidden="false" customHeight="false" outlineLevel="0" collapsed="false">
      <c r="B51" s="614" t="n">
        <v>44501</v>
      </c>
      <c r="C51" s="615" t="s">
        <v>1180</v>
      </c>
      <c r="D51" s="615"/>
      <c r="E51" s="615"/>
      <c r="F51" s="616" t="s">
        <v>1191</v>
      </c>
      <c r="G51" s="616"/>
      <c r="H51" s="617" t="n">
        <v>811005</v>
      </c>
      <c r="I51" s="618" t="n">
        <v>3000</v>
      </c>
      <c r="J51" s="619"/>
    </row>
    <row r="52" customFormat="false" ht="15.75" hidden="false" customHeight="false" outlineLevel="0" collapsed="false">
      <c r="B52" s="614" t="n">
        <v>44501</v>
      </c>
      <c r="C52" s="615" t="s">
        <v>1192</v>
      </c>
      <c r="D52" s="615"/>
      <c r="E52" s="615"/>
      <c r="F52" s="616" t="s">
        <v>1193</v>
      </c>
      <c r="G52" s="616"/>
      <c r="H52" s="617" t="n">
        <v>811005</v>
      </c>
      <c r="I52" s="618" t="n">
        <v>12500</v>
      </c>
      <c r="J52" s="619"/>
    </row>
    <row r="53" customFormat="false" ht="15.75" hidden="false" customHeight="false" outlineLevel="0" collapsed="false">
      <c r="B53" s="614" t="n">
        <v>44501</v>
      </c>
      <c r="C53" s="615" t="s">
        <v>1194</v>
      </c>
      <c r="D53" s="615"/>
      <c r="E53" s="615"/>
      <c r="F53" s="616" t="s">
        <v>1183</v>
      </c>
      <c r="G53" s="616"/>
      <c r="H53" s="617" t="n">
        <v>811003</v>
      </c>
      <c r="I53" s="618" t="n">
        <v>145000</v>
      </c>
      <c r="J53" s="619"/>
    </row>
    <row r="54" customFormat="false" ht="16.5" hidden="false" customHeight="false" outlineLevel="0" collapsed="false">
      <c r="B54" s="620" t="n">
        <v>44501</v>
      </c>
      <c r="C54" s="621" t="s">
        <v>1195</v>
      </c>
      <c r="D54" s="621"/>
      <c r="E54" s="621"/>
      <c r="F54" s="622" t="s">
        <v>1183</v>
      </c>
      <c r="G54" s="622"/>
      <c r="H54" s="623" t="n">
        <v>211102</v>
      </c>
      <c r="I54" s="624" t="n">
        <v>10977034</v>
      </c>
      <c r="J54" s="625" t="n">
        <f aca="false">SUM(I41:I54)</f>
        <v>12931446</v>
      </c>
    </row>
  </sheetData>
  <mergeCells count="59">
    <mergeCell ref="D8:F8"/>
    <mergeCell ref="L8:N8"/>
    <mergeCell ref="D9:F9"/>
    <mergeCell ref="L9:N9"/>
    <mergeCell ref="D10:F10"/>
    <mergeCell ref="L10:N10"/>
    <mergeCell ref="R12:W12"/>
    <mergeCell ref="R13:W13"/>
    <mergeCell ref="B15:J15"/>
    <mergeCell ref="E18:G18"/>
    <mergeCell ref="B19:G19"/>
    <mergeCell ref="E20:G20"/>
    <mergeCell ref="E21:G21"/>
    <mergeCell ref="E22:G22"/>
    <mergeCell ref="E23:G23"/>
    <mergeCell ref="B24:D26"/>
    <mergeCell ref="E24:G24"/>
    <mergeCell ref="E25:G25"/>
    <mergeCell ref="E26:G26"/>
    <mergeCell ref="E27:G27"/>
    <mergeCell ref="E28:G28"/>
    <mergeCell ref="E29:G29"/>
    <mergeCell ref="E30:G30"/>
    <mergeCell ref="B31:D33"/>
    <mergeCell ref="E31:G31"/>
    <mergeCell ref="E32:G32"/>
    <mergeCell ref="E33:G33"/>
    <mergeCell ref="B34:G34"/>
    <mergeCell ref="B38:J39"/>
    <mergeCell ref="C40:E40"/>
    <mergeCell ref="F40:G40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7:E47"/>
    <mergeCell ref="F47:G47"/>
    <mergeCell ref="C48:E48"/>
    <mergeCell ref="F48:G48"/>
    <mergeCell ref="C49:E49"/>
    <mergeCell ref="F49:G49"/>
    <mergeCell ref="C50:E50"/>
    <mergeCell ref="F50:G50"/>
    <mergeCell ref="C51:E51"/>
    <mergeCell ref="F51:G51"/>
    <mergeCell ref="C52:E52"/>
    <mergeCell ref="F52:G52"/>
    <mergeCell ref="C53:E53"/>
    <mergeCell ref="F53:G53"/>
    <mergeCell ref="C54:E54"/>
    <mergeCell ref="F54:G5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29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5" ySplit="4" topLeftCell="F5" activePane="bottomRight" state="frozen"/>
      <selection pane="topLeft" activeCell="A1" activeCellId="0" sqref="A1"/>
      <selection pane="topRight" activeCell="F1" activeCellId="0" sqref="F1"/>
      <selection pane="bottomLeft" activeCell="A5" activeCellId="0" sqref="A5"/>
      <selection pane="bottomRight" activeCell="J4" activeCellId="0" sqref="J4"/>
    </sheetView>
  </sheetViews>
  <sheetFormatPr defaultColWidth="9.14453125" defaultRowHeight="15" zeroHeight="false" outlineLevelRow="0" outlineLevelCol="0"/>
  <cols>
    <col collapsed="false" customWidth="true" hidden="false" outlineLevel="0" max="2" min="1" style="626" width="4.71"/>
    <col collapsed="false" customWidth="true" hidden="false" outlineLevel="0" max="3" min="3" style="215" width="11.28"/>
    <col collapsed="false" customWidth="true" hidden="false" outlineLevel="0" max="4" min="4" style="216" width="46.71"/>
    <col collapsed="false" customWidth="true" hidden="false" outlineLevel="0" max="6" min="5" style="627" width="8.43"/>
    <col collapsed="false" customWidth="true" hidden="false" outlineLevel="0" max="13" min="7" style="628" width="12.85"/>
    <col collapsed="false" customWidth="false" hidden="false" outlineLevel="0" max="14" min="14" style="226" width="9.14"/>
    <col collapsed="false" customWidth="false" hidden="false" outlineLevel="0" max="15" min="15" style="216" width="9.14"/>
    <col collapsed="false" customWidth="false" hidden="false" outlineLevel="0" max="20" min="16" style="628" width="9.14"/>
    <col collapsed="false" customWidth="false" hidden="false" outlineLevel="0" max="1024" min="21" style="216" width="9.14"/>
  </cols>
  <sheetData>
    <row r="1" s="630" customFormat="true" ht="15" hidden="false" customHeight="false" outlineLevel="0" collapsed="false">
      <c r="A1" s="629"/>
      <c r="B1" s="629"/>
      <c r="C1" s="630" t="n">
        <v>1</v>
      </c>
      <c r="D1" s="630" t="n">
        <v>2</v>
      </c>
      <c r="E1" s="631" t="n">
        <v>3</v>
      </c>
      <c r="F1" s="630" t="n">
        <v>4</v>
      </c>
      <c r="G1" s="630" t="n">
        <v>5</v>
      </c>
      <c r="H1" s="631" t="n">
        <v>6</v>
      </c>
      <c r="I1" s="630" t="n">
        <v>7</v>
      </c>
      <c r="J1" s="630" t="n">
        <v>8</v>
      </c>
      <c r="K1" s="631" t="n">
        <v>9</v>
      </c>
      <c r="L1" s="631" t="n">
        <v>10</v>
      </c>
      <c r="M1" s="630" t="n">
        <v>11</v>
      </c>
      <c r="N1" s="630" t="n">
        <v>12</v>
      </c>
      <c r="O1" s="632" t="n">
        <v>13</v>
      </c>
      <c r="P1" s="631"/>
      <c r="Q1" s="631"/>
      <c r="R1" s="631"/>
      <c r="S1" s="631"/>
      <c r="T1" s="631"/>
    </row>
    <row r="2" s="525" customFormat="true" ht="15" hidden="false" customHeight="false" outlineLevel="0" collapsed="false">
      <c r="A2" s="633"/>
      <c r="B2" s="633"/>
      <c r="C2" s="634" t="s">
        <v>399</v>
      </c>
      <c r="D2" s="218" t="s">
        <v>400</v>
      </c>
      <c r="E2" s="635" t="s">
        <v>1196</v>
      </c>
      <c r="F2" s="636" t="s">
        <v>1197</v>
      </c>
      <c r="G2" s="637" t="s">
        <v>1198</v>
      </c>
      <c r="H2" s="638" t="s">
        <v>1199</v>
      </c>
      <c r="I2" s="639" t="s">
        <v>1199</v>
      </c>
      <c r="J2" s="639" t="s">
        <v>1199</v>
      </c>
      <c r="K2" s="639" t="s">
        <v>1199</v>
      </c>
      <c r="L2" s="639" t="s">
        <v>1199</v>
      </c>
      <c r="M2" s="640" t="s">
        <v>1199</v>
      </c>
      <c r="N2" s="226"/>
      <c r="P2" s="20"/>
      <c r="Q2" s="220"/>
      <c r="R2" s="226"/>
      <c r="S2" s="226"/>
      <c r="T2" s="226"/>
    </row>
    <row r="3" s="525" customFormat="true" ht="15" hidden="false" customHeight="false" outlineLevel="0" collapsed="false">
      <c r="A3" s="633"/>
      <c r="B3" s="633"/>
      <c r="C3" s="634"/>
      <c r="D3" s="218"/>
      <c r="E3" s="635"/>
      <c r="F3" s="641" t="n">
        <v>56</v>
      </c>
      <c r="G3" s="637"/>
      <c r="H3" s="642" t="s">
        <v>1200</v>
      </c>
      <c r="I3" s="221" t="s">
        <v>402</v>
      </c>
      <c r="J3" s="643" t="s">
        <v>403</v>
      </c>
      <c r="K3" s="643" t="s">
        <v>404</v>
      </c>
      <c r="L3" s="643" t="s">
        <v>1201</v>
      </c>
      <c r="M3" s="644" t="s">
        <v>406</v>
      </c>
      <c r="N3" s="645" t="s">
        <v>93</v>
      </c>
      <c r="P3" s="226"/>
      <c r="Q3" s="226"/>
      <c r="R3" s="226"/>
      <c r="S3" s="226"/>
      <c r="T3" s="226"/>
    </row>
    <row r="4" customFormat="false" ht="15" hidden="false" customHeight="false" outlineLevel="0" collapsed="false">
      <c r="A4" s="626" t="s">
        <v>407</v>
      </c>
      <c r="B4" s="626" t="s">
        <v>407</v>
      </c>
      <c r="C4" s="215" t="n">
        <v>12713</v>
      </c>
      <c r="D4" s="216" t="s">
        <v>407</v>
      </c>
      <c r="E4" s="627" t="n">
        <v>11.3</v>
      </c>
      <c r="F4" s="646" t="n">
        <v>632.8</v>
      </c>
      <c r="G4" s="628" t="n">
        <v>0</v>
      </c>
      <c r="H4" s="628" t="n">
        <v>19883</v>
      </c>
      <c r="I4" s="628" t="n">
        <v>20680</v>
      </c>
      <c r="J4" s="628" t="n">
        <v>20680</v>
      </c>
      <c r="K4" s="628" t="n">
        <v>22750</v>
      </c>
      <c r="L4" s="628" t="n">
        <v>22750</v>
      </c>
      <c r="M4" s="628" t="n">
        <v>22750</v>
      </c>
      <c r="N4" s="226" t="n">
        <f aca="false">+M4/1.1</f>
        <v>20681.8181818182</v>
      </c>
      <c r="O4" s="647"/>
      <c r="V4" s="647"/>
    </row>
    <row r="5" customFormat="false" ht="15" hidden="false" customHeight="false" outlineLevel="0" collapsed="false">
      <c r="A5" s="626" t="s">
        <v>38</v>
      </c>
      <c r="B5" s="626" t="s">
        <v>1202</v>
      </c>
      <c r="C5" s="215" t="n">
        <v>134578</v>
      </c>
      <c r="D5" s="216" t="s">
        <v>38</v>
      </c>
      <c r="E5" s="627" t="n">
        <v>11.3</v>
      </c>
      <c r="F5" s="646" t="n">
        <v>632.8</v>
      </c>
      <c r="G5" s="628" t="n">
        <v>0</v>
      </c>
      <c r="H5" s="628" t="n">
        <v>19883</v>
      </c>
      <c r="I5" s="628" t="n">
        <v>20680</v>
      </c>
      <c r="J5" s="628" t="n">
        <v>20680</v>
      </c>
      <c r="K5" s="628" t="n">
        <v>22750</v>
      </c>
      <c r="L5" s="628" t="n">
        <v>22750</v>
      </c>
      <c r="M5" s="628" t="n">
        <v>22750</v>
      </c>
      <c r="N5" s="226" t="n">
        <f aca="false">+M5/1.1</f>
        <v>20681.8181818182</v>
      </c>
      <c r="O5" s="647"/>
      <c r="V5" s="647"/>
    </row>
    <row r="6" customFormat="false" ht="15" hidden="false" customHeight="false" outlineLevel="0" collapsed="false">
      <c r="A6" s="626" t="s">
        <v>409</v>
      </c>
      <c r="B6" s="626" t="s">
        <v>409</v>
      </c>
      <c r="C6" s="215" t="s">
        <v>408</v>
      </c>
      <c r="D6" s="216" t="s">
        <v>409</v>
      </c>
      <c r="E6" s="627" t="n">
        <v>11.3</v>
      </c>
      <c r="F6" s="646" t="n">
        <v>632.8</v>
      </c>
      <c r="G6" s="628" t="n">
        <v>0</v>
      </c>
      <c r="H6" s="628" t="n">
        <v>19883</v>
      </c>
      <c r="I6" s="628" t="n">
        <v>20680</v>
      </c>
      <c r="J6" s="628" t="n">
        <v>20680</v>
      </c>
      <c r="K6" s="628" t="n">
        <v>22750</v>
      </c>
      <c r="L6" s="628" t="n">
        <v>22750</v>
      </c>
      <c r="M6" s="628" t="n">
        <v>22750</v>
      </c>
      <c r="N6" s="226" t="n">
        <f aca="false">+M6/1.1</f>
        <v>20681.8181818182</v>
      </c>
      <c r="O6" s="647"/>
      <c r="V6" s="647"/>
    </row>
    <row r="7" customFormat="false" ht="15" hidden="false" customHeight="false" outlineLevel="0" collapsed="false">
      <c r="A7" s="626" t="s">
        <v>411</v>
      </c>
      <c r="B7" s="626" t="s">
        <v>411</v>
      </c>
      <c r="C7" s="215" t="s">
        <v>410</v>
      </c>
      <c r="D7" s="216" t="s">
        <v>411</v>
      </c>
      <c r="E7" s="627" t="n">
        <v>0.235416666666667</v>
      </c>
      <c r="F7" s="646" t="n">
        <v>13.1833333333333</v>
      </c>
      <c r="G7" s="628" t="n">
        <v>0</v>
      </c>
      <c r="H7" s="628" t="n">
        <v>414.229166666667</v>
      </c>
      <c r="I7" s="628" t="n">
        <v>430.833333333333</v>
      </c>
      <c r="J7" s="628" t="n">
        <v>430.833333333333</v>
      </c>
      <c r="K7" s="628" t="n">
        <v>473.958333333333</v>
      </c>
      <c r="L7" s="628" t="n">
        <v>473.958333333333</v>
      </c>
      <c r="M7" s="628" t="n">
        <v>473.958333333333</v>
      </c>
      <c r="N7" s="226" t="n">
        <f aca="false">+M7/1.1</f>
        <v>430.871212121212</v>
      </c>
      <c r="O7" s="647"/>
      <c r="V7" s="647"/>
    </row>
    <row r="8" customFormat="false" ht="15" hidden="false" customHeight="false" outlineLevel="0" collapsed="false">
      <c r="A8" s="626" t="s">
        <v>413</v>
      </c>
      <c r="B8" s="626" t="s">
        <v>413</v>
      </c>
      <c r="C8" s="215" t="s">
        <v>412</v>
      </c>
      <c r="D8" s="216" t="s">
        <v>413</v>
      </c>
      <c r="E8" s="627" t="n">
        <v>0.235416666666667</v>
      </c>
      <c r="F8" s="646" t="n">
        <v>13.1833333333333</v>
      </c>
      <c r="G8" s="628" t="n">
        <v>0</v>
      </c>
      <c r="H8" s="628" t="n">
        <v>414.229166666667</v>
      </c>
      <c r="I8" s="628" t="n">
        <v>430.833333333333</v>
      </c>
      <c r="J8" s="628" t="n">
        <v>430.833333333333</v>
      </c>
      <c r="K8" s="628" t="n">
        <v>473.958333333333</v>
      </c>
      <c r="L8" s="628" t="n">
        <v>473.958333333333</v>
      </c>
      <c r="M8" s="628" t="n">
        <v>473.958333333333</v>
      </c>
      <c r="N8" s="226" t="n">
        <f aca="false">+M8/1.1</f>
        <v>430.871212121212</v>
      </c>
      <c r="O8" s="647"/>
      <c r="V8" s="647"/>
    </row>
    <row r="9" customFormat="false" ht="15" hidden="false" customHeight="false" outlineLevel="0" collapsed="false">
      <c r="A9" s="626" t="s">
        <v>414</v>
      </c>
      <c r="B9" s="626" t="s">
        <v>414</v>
      </c>
      <c r="C9" s="215" t="n">
        <v>74548</v>
      </c>
      <c r="D9" s="216" t="s">
        <v>414</v>
      </c>
      <c r="E9" s="627" t="n">
        <v>12.5</v>
      </c>
      <c r="F9" s="646" t="n">
        <v>700</v>
      </c>
      <c r="G9" s="628" t="n">
        <v>19883</v>
      </c>
      <c r="H9" s="628" t="n">
        <v>19883</v>
      </c>
      <c r="I9" s="628" t="n">
        <v>20680</v>
      </c>
      <c r="J9" s="628" t="n">
        <v>20680</v>
      </c>
      <c r="K9" s="628" t="n">
        <v>22750</v>
      </c>
      <c r="L9" s="628" t="n">
        <v>22750</v>
      </c>
      <c r="M9" s="628" t="n">
        <v>22750</v>
      </c>
      <c r="N9" s="226" t="n">
        <f aca="false">+M9/1.1</f>
        <v>20681.8181818182</v>
      </c>
      <c r="O9" s="647"/>
      <c r="V9" s="647"/>
    </row>
    <row r="10" customFormat="false" ht="15" hidden="false" customHeight="false" outlineLevel="0" collapsed="false">
      <c r="A10" s="626" t="s">
        <v>416</v>
      </c>
      <c r="B10" s="626" t="s">
        <v>416</v>
      </c>
      <c r="C10" s="215" t="s">
        <v>415</v>
      </c>
      <c r="D10" s="216" t="s">
        <v>416</v>
      </c>
      <c r="E10" s="627" t="n">
        <v>12.5</v>
      </c>
      <c r="F10" s="646" t="n">
        <v>700</v>
      </c>
      <c r="G10" s="628" t="n">
        <v>19883</v>
      </c>
      <c r="H10" s="628" t="n">
        <v>19883</v>
      </c>
      <c r="I10" s="628" t="n">
        <v>20680</v>
      </c>
      <c r="J10" s="628" t="n">
        <v>20680</v>
      </c>
      <c r="K10" s="628" t="n">
        <v>22750</v>
      </c>
      <c r="L10" s="628" t="n">
        <v>22750</v>
      </c>
      <c r="M10" s="628" t="n">
        <v>22750</v>
      </c>
      <c r="N10" s="226" t="n">
        <f aca="false">+M10/1.1</f>
        <v>20681.8181818182</v>
      </c>
      <c r="O10" s="647"/>
      <c r="V10" s="647"/>
    </row>
    <row r="11" customFormat="false" ht="15" hidden="false" customHeight="false" outlineLevel="0" collapsed="false">
      <c r="A11" s="626" t="s">
        <v>418</v>
      </c>
      <c r="B11" s="626" t="s">
        <v>418</v>
      </c>
      <c r="C11" s="215" t="s">
        <v>417</v>
      </c>
      <c r="D11" s="216" t="s">
        <v>418</v>
      </c>
      <c r="E11" s="627" t="n">
        <v>0.260416666666667</v>
      </c>
      <c r="F11" s="646" t="n">
        <v>14.5833333333333</v>
      </c>
      <c r="G11" s="628" t="n">
        <v>414.229166666667</v>
      </c>
      <c r="H11" s="628" t="n">
        <v>414.229166666667</v>
      </c>
      <c r="I11" s="628" t="n">
        <v>430.833333333333</v>
      </c>
      <c r="J11" s="628" t="n">
        <v>430.833333333333</v>
      </c>
      <c r="K11" s="628" t="n">
        <v>473.958333333333</v>
      </c>
      <c r="L11" s="628" t="n">
        <v>473.958333333333</v>
      </c>
      <c r="M11" s="628" t="n">
        <v>473.958333333333</v>
      </c>
      <c r="N11" s="226" t="n">
        <f aca="false">+M11/1.1</f>
        <v>430.871212121212</v>
      </c>
      <c r="O11" s="647"/>
      <c r="V11" s="647"/>
    </row>
    <row r="12" customFormat="false" ht="15" hidden="false" customHeight="false" outlineLevel="0" collapsed="false">
      <c r="A12" s="626" t="s">
        <v>39</v>
      </c>
      <c r="B12" s="626" t="s">
        <v>1203</v>
      </c>
      <c r="C12" s="215" t="n">
        <v>74556</v>
      </c>
      <c r="D12" s="216" t="s">
        <v>39</v>
      </c>
      <c r="E12" s="627" t="n">
        <v>8.8</v>
      </c>
      <c r="F12" s="646" t="n">
        <v>492.8</v>
      </c>
      <c r="G12" s="628" t="n">
        <v>25575</v>
      </c>
      <c r="H12" s="628" t="n">
        <v>26598</v>
      </c>
      <c r="I12" s="628" t="n">
        <v>27670</v>
      </c>
      <c r="J12" s="628" t="n">
        <v>27670</v>
      </c>
      <c r="K12" s="628" t="n">
        <v>29330</v>
      </c>
      <c r="L12" s="628" t="n">
        <v>29330</v>
      </c>
      <c r="M12" s="628" t="n">
        <v>29330</v>
      </c>
      <c r="N12" s="226" t="n">
        <f aca="false">+M12/1.1</f>
        <v>26663.6363636364</v>
      </c>
      <c r="O12" s="647"/>
      <c r="V12" s="647"/>
    </row>
    <row r="13" customFormat="false" ht="15" hidden="false" customHeight="false" outlineLevel="0" collapsed="false">
      <c r="A13" s="626" t="s">
        <v>420</v>
      </c>
      <c r="B13" s="626" t="s">
        <v>420</v>
      </c>
      <c r="C13" s="215" t="s">
        <v>419</v>
      </c>
      <c r="D13" s="216" t="s">
        <v>1204</v>
      </c>
      <c r="E13" s="627" t="n">
        <v>0.366666666666667</v>
      </c>
      <c r="F13" s="646" t="n">
        <v>20.5333333333333</v>
      </c>
      <c r="G13" s="628" t="n">
        <v>1065.625</v>
      </c>
      <c r="H13" s="628" t="n">
        <v>1108.25</v>
      </c>
      <c r="I13" s="628" t="n">
        <v>1152.91666666667</v>
      </c>
      <c r="J13" s="628" t="n">
        <v>1152.91666666667</v>
      </c>
      <c r="K13" s="628" t="n">
        <v>1222.08333333333</v>
      </c>
      <c r="L13" s="628" t="n">
        <v>1222.08333333333</v>
      </c>
      <c r="M13" s="628" t="n">
        <v>1222.08333333333</v>
      </c>
      <c r="N13" s="226" t="n">
        <f aca="false">+M13/1.1</f>
        <v>1110.98484848485</v>
      </c>
      <c r="O13" s="647"/>
      <c r="V13" s="647"/>
    </row>
    <row r="14" customFormat="false" ht="15" hidden="false" customHeight="false" outlineLevel="0" collapsed="false">
      <c r="A14" s="626" t="s">
        <v>422</v>
      </c>
      <c r="B14" s="626" t="s">
        <v>422</v>
      </c>
      <c r="C14" s="215" t="s">
        <v>421</v>
      </c>
      <c r="D14" s="216" t="s">
        <v>422</v>
      </c>
      <c r="E14" s="627" t="n">
        <v>0.366666666666667</v>
      </c>
      <c r="F14" s="646" t="n">
        <v>20.5333333333333</v>
      </c>
      <c r="G14" s="628" t="n">
        <v>1065.625</v>
      </c>
      <c r="H14" s="628" t="n">
        <v>1108.25</v>
      </c>
      <c r="I14" s="628" t="n">
        <v>1152.91666666667</v>
      </c>
      <c r="J14" s="628" t="n">
        <v>1152.91666666667</v>
      </c>
      <c r="K14" s="628" t="n">
        <v>1222.08333333333</v>
      </c>
      <c r="L14" s="628" t="n">
        <v>1222.08333333333</v>
      </c>
      <c r="M14" s="628" t="n">
        <v>1222.08333333333</v>
      </c>
      <c r="N14" s="226" t="n">
        <f aca="false">+M14/1.1</f>
        <v>1110.98484848485</v>
      </c>
      <c r="O14" s="647"/>
      <c r="V14" s="647"/>
    </row>
    <row r="15" customFormat="false" ht="15" hidden="false" customHeight="false" outlineLevel="0" collapsed="false">
      <c r="A15" s="626" t="s">
        <v>423</v>
      </c>
      <c r="B15" s="626" t="s">
        <v>423</v>
      </c>
      <c r="C15" s="215" t="n">
        <v>74557</v>
      </c>
      <c r="D15" s="216" t="s">
        <v>423</v>
      </c>
      <c r="E15" s="627" t="n">
        <v>8.8</v>
      </c>
      <c r="F15" s="646" t="n">
        <v>492.8</v>
      </c>
      <c r="G15" s="628" t="n">
        <v>25575</v>
      </c>
      <c r="H15" s="628" t="n">
        <v>26598</v>
      </c>
      <c r="I15" s="628" t="n">
        <v>27670</v>
      </c>
      <c r="J15" s="628" t="n">
        <v>27670</v>
      </c>
      <c r="K15" s="628" t="n">
        <v>29330</v>
      </c>
      <c r="L15" s="628" t="n">
        <v>29330</v>
      </c>
      <c r="M15" s="628" t="n">
        <v>29330</v>
      </c>
      <c r="N15" s="226" t="n">
        <f aca="false">+M15/1.1</f>
        <v>26663.6363636364</v>
      </c>
      <c r="O15" s="647"/>
      <c r="V15" s="647"/>
    </row>
    <row r="16" customFormat="false" ht="15" hidden="false" customHeight="false" outlineLevel="0" collapsed="false">
      <c r="A16" s="626" t="s">
        <v>425</v>
      </c>
      <c r="B16" s="626" t="s">
        <v>425</v>
      </c>
      <c r="C16" s="215" t="s">
        <v>424</v>
      </c>
      <c r="D16" s="216" t="s">
        <v>425</v>
      </c>
      <c r="E16" s="627" t="n">
        <v>8.8</v>
      </c>
      <c r="F16" s="646" t="n">
        <v>492.8</v>
      </c>
      <c r="G16" s="628" t="n">
        <v>25575</v>
      </c>
      <c r="H16" s="628" t="n">
        <v>26598</v>
      </c>
      <c r="I16" s="628" t="n">
        <v>27670</v>
      </c>
      <c r="J16" s="628" t="n">
        <v>27670</v>
      </c>
      <c r="K16" s="628" t="n">
        <v>29330</v>
      </c>
      <c r="L16" s="628" t="n">
        <v>29330</v>
      </c>
      <c r="M16" s="628" t="n">
        <v>29330</v>
      </c>
      <c r="N16" s="226" t="n">
        <f aca="false">+M16/1.1</f>
        <v>26663.6363636364</v>
      </c>
      <c r="O16" s="647"/>
      <c r="V16" s="647"/>
    </row>
    <row r="17" customFormat="false" ht="15" hidden="false" customHeight="false" outlineLevel="0" collapsed="false">
      <c r="A17" s="626" t="s">
        <v>426</v>
      </c>
      <c r="B17" s="626" t="s">
        <v>426</v>
      </c>
      <c r="C17" s="215" t="n">
        <v>12511</v>
      </c>
      <c r="D17" s="216" t="s">
        <v>426</v>
      </c>
      <c r="E17" s="627" t="n">
        <v>0.366666666666667</v>
      </c>
      <c r="F17" s="646" t="n">
        <v>20.5333333333333</v>
      </c>
      <c r="G17" s="628" t="n">
        <v>1065.625</v>
      </c>
      <c r="H17" s="628" t="n">
        <v>1108.25</v>
      </c>
      <c r="I17" s="628" t="n">
        <v>1152.91666666667</v>
      </c>
      <c r="J17" s="628" t="n">
        <v>1152.91666666667</v>
      </c>
      <c r="K17" s="628" t="n">
        <v>1222.08333333333</v>
      </c>
      <c r="L17" s="628" t="n">
        <v>1222.08333333333</v>
      </c>
      <c r="M17" s="628" t="n">
        <v>1222.08333333333</v>
      </c>
      <c r="N17" s="226" t="n">
        <f aca="false">+M17/1.1</f>
        <v>1110.98484848485</v>
      </c>
      <c r="O17" s="647"/>
      <c r="V17" s="647"/>
    </row>
    <row r="18" customFormat="false" ht="15" hidden="false" customHeight="false" outlineLevel="0" collapsed="false">
      <c r="A18" s="626" t="s">
        <v>426</v>
      </c>
      <c r="B18" s="626" t="s">
        <v>426</v>
      </c>
      <c r="C18" s="215" t="s">
        <v>427</v>
      </c>
      <c r="D18" s="216" t="s">
        <v>426</v>
      </c>
      <c r="E18" s="627" t="n">
        <v>0.366666666666667</v>
      </c>
      <c r="F18" s="646" t="n">
        <v>63.8</v>
      </c>
      <c r="G18" s="628" t="n">
        <v>1065.625</v>
      </c>
      <c r="H18" s="628" t="n">
        <v>1108.25</v>
      </c>
      <c r="I18" s="628" t="n">
        <v>1152.91666666667</v>
      </c>
      <c r="J18" s="628" t="n">
        <v>1152.91666666667</v>
      </c>
      <c r="K18" s="628" t="n">
        <v>1222.08333333333</v>
      </c>
      <c r="L18" s="628" t="n">
        <v>1222.08333333333</v>
      </c>
      <c r="M18" s="628" t="n">
        <v>1222.08333333333</v>
      </c>
      <c r="N18" s="226" t="n">
        <f aca="false">+M18/1.1</f>
        <v>1110.98484848485</v>
      </c>
      <c r="O18" s="647"/>
      <c r="V18" s="647"/>
    </row>
    <row r="19" customFormat="false" ht="15" hidden="false" customHeight="false" outlineLevel="0" collapsed="false">
      <c r="A19" s="626" t="s">
        <v>428</v>
      </c>
      <c r="B19" s="626" t="s">
        <v>428</v>
      </c>
      <c r="C19" s="215" t="n">
        <v>12513</v>
      </c>
      <c r="D19" s="216" t="s">
        <v>428</v>
      </c>
      <c r="E19" s="627" t="n">
        <v>8.8</v>
      </c>
      <c r="F19" s="646" t="n">
        <v>492.8</v>
      </c>
      <c r="G19" s="628" t="n">
        <v>25575</v>
      </c>
      <c r="H19" s="628" t="n">
        <v>26598</v>
      </c>
      <c r="I19" s="628" t="n">
        <v>27670</v>
      </c>
      <c r="J19" s="628" t="n">
        <v>27670</v>
      </c>
      <c r="K19" s="628" t="n">
        <v>29330</v>
      </c>
      <c r="L19" s="628" t="n">
        <v>29330</v>
      </c>
      <c r="M19" s="628" t="n">
        <v>29330</v>
      </c>
      <c r="N19" s="226" t="n">
        <f aca="false">+M19/1.1</f>
        <v>26663.6363636364</v>
      </c>
      <c r="O19" s="647"/>
      <c r="V19" s="647"/>
    </row>
    <row r="20" customFormat="false" ht="15" hidden="false" customHeight="false" outlineLevel="0" collapsed="false">
      <c r="A20" s="626" t="s">
        <v>430</v>
      </c>
      <c r="B20" s="626" t="s">
        <v>430</v>
      </c>
      <c r="C20" s="215" t="n">
        <v>113017</v>
      </c>
      <c r="D20" s="216" t="s">
        <v>430</v>
      </c>
      <c r="E20" s="627" t="n">
        <v>8.8</v>
      </c>
      <c r="F20" s="646" t="n">
        <v>492.8</v>
      </c>
      <c r="G20" s="628" t="n">
        <v>67488</v>
      </c>
      <c r="H20" s="628" t="n">
        <v>70188</v>
      </c>
      <c r="I20" s="628" t="n">
        <v>73000</v>
      </c>
      <c r="J20" s="628" t="n">
        <v>73000</v>
      </c>
      <c r="K20" s="628" t="n">
        <v>77380</v>
      </c>
      <c r="L20" s="628" t="n">
        <v>77380</v>
      </c>
      <c r="M20" s="628" t="n">
        <v>77380</v>
      </c>
      <c r="N20" s="226" t="n">
        <f aca="false">+M20/1.1</f>
        <v>70345.4545454545</v>
      </c>
      <c r="O20" s="647"/>
      <c r="V20" s="647"/>
    </row>
    <row r="21" customFormat="false" ht="15" hidden="false" customHeight="false" outlineLevel="0" collapsed="false">
      <c r="A21" s="626" t="s">
        <v>432</v>
      </c>
      <c r="B21" s="626" t="s">
        <v>432</v>
      </c>
      <c r="C21" s="215" t="s">
        <v>431</v>
      </c>
      <c r="D21" s="216" t="s">
        <v>432</v>
      </c>
      <c r="E21" s="627" t="n">
        <v>8.8</v>
      </c>
      <c r="F21" s="646" t="n">
        <v>492.8</v>
      </c>
      <c r="G21" s="628" t="n">
        <v>67488</v>
      </c>
      <c r="H21" s="628" t="n">
        <v>70188</v>
      </c>
      <c r="I21" s="628" t="n">
        <v>73000</v>
      </c>
      <c r="J21" s="628" t="n">
        <v>73000</v>
      </c>
      <c r="K21" s="628" t="n">
        <v>77380</v>
      </c>
      <c r="L21" s="628" t="n">
        <v>77380</v>
      </c>
      <c r="M21" s="628" t="n">
        <v>77380</v>
      </c>
      <c r="N21" s="226" t="n">
        <f aca="false">+M21/1.1</f>
        <v>70345.4545454545</v>
      </c>
      <c r="O21" s="647"/>
      <c r="V21" s="647"/>
    </row>
    <row r="22" customFormat="false" ht="15" hidden="false" customHeight="false" outlineLevel="0" collapsed="false">
      <c r="A22" s="626" t="s">
        <v>434</v>
      </c>
      <c r="B22" s="626" t="s">
        <v>434</v>
      </c>
      <c r="C22" s="215" t="s">
        <v>433</v>
      </c>
      <c r="D22" s="216" t="s">
        <v>434</v>
      </c>
      <c r="E22" s="627" t="n">
        <v>0.366666666666667</v>
      </c>
      <c r="F22" s="646" t="n">
        <v>20.5333333333333</v>
      </c>
      <c r="G22" s="628" t="n">
        <v>2812</v>
      </c>
      <c r="H22" s="628" t="n">
        <v>2924.5</v>
      </c>
      <c r="I22" s="628" t="n">
        <v>3041.66666666667</v>
      </c>
      <c r="J22" s="628" t="n">
        <v>3041.66666666667</v>
      </c>
      <c r="K22" s="628" t="n">
        <v>3224.16666666667</v>
      </c>
      <c r="L22" s="628" t="n">
        <v>3224.16666666667</v>
      </c>
      <c r="M22" s="628" t="n">
        <v>3224.16666666667</v>
      </c>
      <c r="N22" s="226" t="n">
        <f aca="false">+M22/1.1</f>
        <v>2931.06060606061</v>
      </c>
      <c r="O22" s="647"/>
      <c r="V22" s="647"/>
    </row>
    <row r="23" customFormat="false" ht="15" hidden="false" customHeight="false" outlineLevel="0" collapsed="false">
      <c r="A23" s="626" t="s">
        <v>436</v>
      </c>
      <c r="B23" s="626" t="s">
        <v>436</v>
      </c>
      <c r="C23" s="215" t="s">
        <v>435</v>
      </c>
      <c r="D23" s="216" t="s">
        <v>436</v>
      </c>
      <c r="E23" s="627" t="n">
        <v>0.366666666666667</v>
      </c>
      <c r="F23" s="646" t="n">
        <v>20.5333333333333</v>
      </c>
      <c r="G23" s="628" t="n">
        <v>2812</v>
      </c>
      <c r="H23" s="628" t="n">
        <v>2924.5</v>
      </c>
      <c r="I23" s="628" t="n">
        <v>3041.66666666667</v>
      </c>
      <c r="J23" s="628" t="n">
        <v>3041.66666666667</v>
      </c>
      <c r="K23" s="628" t="n">
        <v>3224.16666666667</v>
      </c>
      <c r="L23" s="628" t="n">
        <v>3224.16666666667</v>
      </c>
      <c r="M23" s="628" t="n">
        <v>3224.16666666667</v>
      </c>
      <c r="N23" s="226" t="n">
        <f aca="false">+M23/1.1</f>
        <v>2931.06060606061</v>
      </c>
      <c r="O23" s="647"/>
      <c r="V23" s="647"/>
    </row>
    <row r="24" customFormat="false" ht="15" hidden="false" customHeight="false" outlineLevel="0" collapsed="false">
      <c r="A24" s="626" t="s">
        <v>437</v>
      </c>
      <c r="B24" s="626" t="s">
        <v>437</v>
      </c>
      <c r="C24" s="215" t="n">
        <v>113018</v>
      </c>
      <c r="D24" s="216" t="s">
        <v>437</v>
      </c>
      <c r="E24" s="627" t="n">
        <v>8.8</v>
      </c>
      <c r="F24" s="646" t="n">
        <v>492.8</v>
      </c>
      <c r="G24" s="628" t="n">
        <v>67488</v>
      </c>
      <c r="H24" s="628" t="n">
        <v>70188</v>
      </c>
      <c r="I24" s="628" t="n">
        <v>73000</v>
      </c>
      <c r="J24" s="628" t="n">
        <v>73000</v>
      </c>
      <c r="K24" s="628" t="n">
        <v>77380</v>
      </c>
      <c r="L24" s="628" t="n">
        <v>77380</v>
      </c>
      <c r="M24" s="628" t="n">
        <v>77380</v>
      </c>
      <c r="N24" s="226" t="n">
        <f aca="false">+M24/1.1</f>
        <v>70345.4545454545</v>
      </c>
      <c r="O24" s="647"/>
      <c r="V24" s="647"/>
    </row>
    <row r="25" customFormat="false" ht="15" hidden="false" customHeight="false" outlineLevel="0" collapsed="false">
      <c r="A25" s="626" t="s">
        <v>439</v>
      </c>
      <c r="B25" s="626" t="s">
        <v>439</v>
      </c>
      <c r="C25" s="215" t="s">
        <v>438</v>
      </c>
      <c r="D25" s="216" t="s">
        <v>439</v>
      </c>
      <c r="E25" s="627" t="n">
        <v>8.8</v>
      </c>
      <c r="F25" s="646" t="n">
        <v>492.8</v>
      </c>
      <c r="G25" s="628" t="n">
        <v>67488</v>
      </c>
      <c r="H25" s="628" t="n">
        <v>70188</v>
      </c>
      <c r="I25" s="628" t="n">
        <v>73000</v>
      </c>
      <c r="J25" s="628" t="n">
        <v>73000</v>
      </c>
      <c r="K25" s="628" t="n">
        <v>77380</v>
      </c>
      <c r="L25" s="628" t="n">
        <v>77380</v>
      </c>
      <c r="M25" s="628" t="n">
        <v>77380</v>
      </c>
      <c r="N25" s="226" t="n">
        <f aca="false">+M25/1.1</f>
        <v>70345.4545454545</v>
      </c>
      <c r="O25" s="647"/>
      <c r="V25" s="647"/>
    </row>
    <row r="26" customFormat="false" ht="15" hidden="false" customHeight="false" outlineLevel="0" collapsed="false">
      <c r="A26" s="626" t="s">
        <v>441</v>
      </c>
      <c r="B26" s="626" t="s">
        <v>441</v>
      </c>
      <c r="C26" s="215" t="s">
        <v>440</v>
      </c>
      <c r="D26" s="216" t="s">
        <v>441</v>
      </c>
      <c r="E26" s="627" t="n">
        <v>0.366666666666667</v>
      </c>
      <c r="F26" s="646" t="n">
        <v>20.5333333333333</v>
      </c>
      <c r="G26" s="628" t="n">
        <v>2812</v>
      </c>
      <c r="H26" s="628" t="n">
        <v>2924.5</v>
      </c>
      <c r="I26" s="628" t="n">
        <v>3041.66666666667</v>
      </c>
      <c r="J26" s="628" t="n">
        <v>3041.66666666667</v>
      </c>
      <c r="K26" s="628" t="n">
        <v>3224.16666666667</v>
      </c>
      <c r="L26" s="628" t="n">
        <v>3224.16666666667</v>
      </c>
      <c r="M26" s="628" t="n">
        <v>3224.16666666667</v>
      </c>
      <c r="N26" s="226" t="n">
        <f aca="false">+M26/1.1</f>
        <v>2931.06060606061</v>
      </c>
      <c r="O26" s="647"/>
      <c r="V26" s="647"/>
    </row>
    <row r="27" customFormat="false" ht="15" hidden="false" customHeight="false" outlineLevel="0" collapsed="false">
      <c r="A27" s="626" t="s">
        <v>443</v>
      </c>
      <c r="B27" s="626" t="s">
        <v>443</v>
      </c>
      <c r="C27" s="648" t="s">
        <v>442</v>
      </c>
      <c r="D27" s="216" t="s">
        <v>443</v>
      </c>
      <c r="E27" s="627" t="n">
        <v>0.366666666666667</v>
      </c>
      <c r="F27" s="646" t="n">
        <v>20.5333333333333</v>
      </c>
      <c r="G27" s="628" t="n">
        <v>2812</v>
      </c>
      <c r="H27" s="628" t="n">
        <v>2924.5</v>
      </c>
      <c r="I27" s="628" t="n">
        <v>3041.66666666667</v>
      </c>
      <c r="J27" s="628" t="n">
        <v>3041.66666666667</v>
      </c>
      <c r="K27" s="628" t="n">
        <v>3224.16666666667</v>
      </c>
      <c r="L27" s="628" t="n">
        <v>3224.16666666667</v>
      </c>
      <c r="M27" s="628" t="n">
        <v>3224.16666666667</v>
      </c>
      <c r="N27" s="226" t="n">
        <f aca="false">+M27/1.1</f>
        <v>2931.06060606061</v>
      </c>
      <c r="O27" s="647"/>
      <c r="V27" s="647"/>
    </row>
    <row r="28" customFormat="false" ht="15" hidden="false" customHeight="false" outlineLevel="0" collapsed="false">
      <c r="C28" s="233" t="n">
        <v>175161</v>
      </c>
      <c r="D28" s="234" t="s">
        <v>1205</v>
      </c>
      <c r="E28" s="649" t="n">
        <v>0.366666666666667</v>
      </c>
      <c r="F28" s="650" t="n">
        <v>20.5333333333333</v>
      </c>
      <c r="G28" s="651" t="n">
        <v>0</v>
      </c>
      <c r="H28" s="651" t="n">
        <v>0</v>
      </c>
      <c r="I28" s="651" t="n">
        <v>0</v>
      </c>
      <c r="J28" s="651" t="n">
        <v>0</v>
      </c>
      <c r="K28" s="651" t="n">
        <v>0</v>
      </c>
      <c r="L28" s="651" t="n">
        <v>0</v>
      </c>
      <c r="M28" s="651" t="n">
        <v>29330</v>
      </c>
      <c r="N28" s="652" t="n">
        <f aca="false">+M28/1.1</f>
        <v>26663.6363636364</v>
      </c>
      <c r="O28" s="647"/>
      <c r="V28" s="647"/>
    </row>
    <row r="29" customFormat="false" ht="15" hidden="false" customHeight="false" outlineLevel="0" collapsed="false">
      <c r="A29" s="626" t="s">
        <v>40</v>
      </c>
      <c r="B29" s="626" t="s">
        <v>40</v>
      </c>
      <c r="C29" s="215" t="n">
        <v>74598</v>
      </c>
      <c r="D29" s="216" t="s">
        <v>40</v>
      </c>
      <c r="E29" s="627" t="n">
        <v>18.8</v>
      </c>
      <c r="F29" s="646" t="n">
        <v>1052.8</v>
      </c>
      <c r="G29" s="628" t="n">
        <v>58440</v>
      </c>
      <c r="H29" s="628" t="n">
        <v>58440</v>
      </c>
      <c r="I29" s="628" t="n">
        <v>80652</v>
      </c>
      <c r="J29" s="628" t="n">
        <v>80652</v>
      </c>
      <c r="K29" s="628" t="n">
        <v>80652</v>
      </c>
      <c r="L29" s="628" t="n">
        <v>80652</v>
      </c>
      <c r="M29" s="628" t="n">
        <v>80652</v>
      </c>
      <c r="N29" s="226" t="n">
        <f aca="false">+M29/1.1</f>
        <v>73320</v>
      </c>
      <c r="O29" s="647"/>
      <c r="V29" s="647"/>
    </row>
    <row r="30" customFormat="false" ht="15" hidden="false" customHeight="false" outlineLevel="0" collapsed="false">
      <c r="C30" s="215" t="s">
        <v>445</v>
      </c>
      <c r="D30" s="216" t="s">
        <v>1206</v>
      </c>
      <c r="F30" s="646"/>
      <c r="M30" s="628" t="n">
        <v>80652</v>
      </c>
      <c r="N30" s="226" t="n">
        <f aca="false">+M30/1.1</f>
        <v>73320</v>
      </c>
      <c r="O30" s="647"/>
      <c r="V30" s="647"/>
    </row>
    <row r="31" customFormat="false" ht="15" hidden="false" customHeight="false" outlineLevel="0" collapsed="false">
      <c r="A31" s="626" t="s">
        <v>1207</v>
      </c>
      <c r="B31" s="626" t="s">
        <v>1207</v>
      </c>
      <c r="C31" s="215" t="s">
        <v>447</v>
      </c>
      <c r="D31" s="216" t="s">
        <v>1207</v>
      </c>
      <c r="E31" s="627" t="n">
        <v>1.56666666666667</v>
      </c>
      <c r="F31" s="646" t="n">
        <v>87.7333333333333</v>
      </c>
      <c r="G31" s="628" t="n">
        <v>4870</v>
      </c>
      <c r="H31" s="628" t="n">
        <v>4870</v>
      </c>
      <c r="I31" s="628" t="n">
        <v>6721</v>
      </c>
      <c r="J31" s="628" t="n">
        <v>6721</v>
      </c>
      <c r="K31" s="628" t="n">
        <v>6721</v>
      </c>
      <c r="L31" s="628" t="n">
        <v>6721</v>
      </c>
      <c r="M31" s="628" t="n">
        <v>6721</v>
      </c>
      <c r="N31" s="226" t="n">
        <f aca="false">+M31/1.1</f>
        <v>6110</v>
      </c>
      <c r="O31" s="647"/>
      <c r="V31" s="647"/>
    </row>
    <row r="32" customFormat="false" ht="15" hidden="false" customHeight="false" outlineLevel="0" collapsed="false">
      <c r="C32" s="215" t="s">
        <v>449</v>
      </c>
      <c r="D32" s="216" t="s">
        <v>1208</v>
      </c>
      <c r="F32" s="646"/>
      <c r="M32" s="628" t="n">
        <v>6721</v>
      </c>
      <c r="N32" s="226" t="n">
        <f aca="false">+M32/1.1</f>
        <v>6110</v>
      </c>
      <c r="O32" s="647"/>
      <c r="V32" s="647"/>
    </row>
    <row r="33" customFormat="false" ht="15" hidden="false" customHeight="false" outlineLevel="0" collapsed="false">
      <c r="A33" s="626" t="s">
        <v>454</v>
      </c>
      <c r="B33" s="626" t="s">
        <v>454</v>
      </c>
      <c r="C33" s="215" t="n">
        <v>80333</v>
      </c>
      <c r="D33" s="216" t="s">
        <v>454</v>
      </c>
      <c r="E33" s="627" t="n">
        <v>18.8</v>
      </c>
      <c r="F33" s="646" t="n">
        <v>1052.8</v>
      </c>
      <c r="G33" s="628" t="n">
        <v>63480</v>
      </c>
      <c r="H33" s="628" t="n">
        <v>63480</v>
      </c>
      <c r="I33" s="628" t="n">
        <v>80652</v>
      </c>
      <c r="J33" s="628" t="n">
        <v>80652</v>
      </c>
      <c r="K33" s="628" t="n">
        <v>80652</v>
      </c>
      <c r="L33" s="628" t="n">
        <v>80652</v>
      </c>
      <c r="M33" s="628" t="n">
        <v>80652</v>
      </c>
      <c r="N33" s="226" t="n">
        <f aca="false">+M33/1.1</f>
        <v>73320</v>
      </c>
      <c r="O33" s="647"/>
      <c r="V33" s="647"/>
    </row>
    <row r="34" customFormat="false" ht="15" hidden="false" customHeight="false" outlineLevel="0" collapsed="false">
      <c r="C34" s="215" t="s">
        <v>455</v>
      </c>
      <c r="D34" s="216" t="s">
        <v>456</v>
      </c>
      <c r="E34" s="627" t="n">
        <v>18.8</v>
      </c>
      <c r="F34" s="646" t="n">
        <v>1052.8</v>
      </c>
      <c r="G34" s="628" t="n">
        <v>63480</v>
      </c>
      <c r="H34" s="628" t="n">
        <v>63480</v>
      </c>
      <c r="I34" s="628" t="n">
        <v>80652</v>
      </c>
      <c r="J34" s="628" t="n">
        <v>80652</v>
      </c>
      <c r="K34" s="628" t="n">
        <v>80652</v>
      </c>
      <c r="L34" s="628" t="n">
        <v>80652</v>
      </c>
      <c r="M34" s="628" t="n">
        <v>80652</v>
      </c>
      <c r="N34" s="226" t="n">
        <f aca="false">+M34/1.1</f>
        <v>73320</v>
      </c>
      <c r="O34" s="647"/>
      <c r="V34" s="647"/>
    </row>
    <row r="35" customFormat="false" ht="15" hidden="false" customHeight="false" outlineLevel="0" collapsed="false">
      <c r="A35" s="626" t="s">
        <v>458</v>
      </c>
      <c r="B35" s="626" t="s">
        <v>458</v>
      </c>
      <c r="C35" s="648" t="s">
        <v>457</v>
      </c>
      <c r="D35" s="216" t="s">
        <v>458</v>
      </c>
      <c r="E35" s="627" t="n">
        <v>0</v>
      </c>
      <c r="F35" s="646" t="n">
        <v>0</v>
      </c>
      <c r="G35" s="628" t="n">
        <v>5290</v>
      </c>
      <c r="H35" s="628" t="n">
        <v>5290</v>
      </c>
      <c r="I35" s="628" t="n">
        <v>6721</v>
      </c>
      <c r="J35" s="628" t="n">
        <v>6721</v>
      </c>
      <c r="K35" s="628" t="n">
        <v>6721</v>
      </c>
      <c r="L35" s="628" t="n">
        <v>6721</v>
      </c>
      <c r="M35" s="628" t="n">
        <v>6721</v>
      </c>
      <c r="N35" s="226" t="n">
        <f aca="false">+M35/1.1</f>
        <v>6110</v>
      </c>
      <c r="O35" s="647"/>
      <c r="V35" s="647"/>
    </row>
    <row r="36" customFormat="false" ht="15" hidden="false" customHeight="false" outlineLevel="0" collapsed="false">
      <c r="A36" s="626" t="s">
        <v>458</v>
      </c>
      <c r="B36" s="626" t="s">
        <v>458</v>
      </c>
      <c r="C36" s="215" t="s">
        <v>459</v>
      </c>
      <c r="D36" s="216" t="s">
        <v>1209</v>
      </c>
      <c r="E36" s="627" t="n">
        <v>1.56666666666667</v>
      </c>
      <c r="F36" s="646" t="n">
        <v>87.7333333333333</v>
      </c>
      <c r="G36" s="628" t="n">
        <v>5290</v>
      </c>
      <c r="H36" s="628" t="n">
        <v>5290</v>
      </c>
      <c r="I36" s="628" t="n">
        <v>6721</v>
      </c>
      <c r="J36" s="628" t="n">
        <v>6721</v>
      </c>
      <c r="K36" s="628" t="n">
        <v>6721</v>
      </c>
      <c r="L36" s="628" t="n">
        <v>6721</v>
      </c>
      <c r="M36" s="628" t="n">
        <v>6721</v>
      </c>
      <c r="N36" s="226" t="n">
        <f aca="false">+M36/1.1</f>
        <v>6110</v>
      </c>
      <c r="O36" s="647"/>
      <c r="V36" s="647"/>
    </row>
    <row r="37" customFormat="false" ht="15" hidden="false" customHeight="false" outlineLevel="0" collapsed="false">
      <c r="A37" s="626" t="s">
        <v>451</v>
      </c>
      <c r="B37" s="626" t="s">
        <v>1210</v>
      </c>
      <c r="C37" s="215" t="n">
        <v>132527</v>
      </c>
      <c r="D37" s="216" t="s">
        <v>451</v>
      </c>
      <c r="E37" s="627" t="n">
        <v>18.8</v>
      </c>
      <c r="F37" s="646" t="n">
        <v>1052.8</v>
      </c>
      <c r="G37" s="628" t="n">
        <v>0</v>
      </c>
      <c r="H37" s="628" t="n">
        <v>80652</v>
      </c>
      <c r="I37" s="628" t="n">
        <v>80652</v>
      </c>
      <c r="J37" s="628" t="n">
        <v>80652</v>
      </c>
      <c r="K37" s="628" t="n">
        <v>80652</v>
      </c>
      <c r="L37" s="628" t="n">
        <v>80652</v>
      </c>
      <c r="M37" s="628" t="n">
        <v>80652</v>
      </c>
      <c r="N37" s="226" t="n">
        <f aca="false">+M37/1.1</f>
        <v>73320</v>
      </c>
      <c r="O37" s="647"/>
      <c r="V37" s="647"/>
    </row>
    <row r="38" customFormat="false" ht="15" hidden="false" customHeight="false" outlineLevel="0" collapsed="false">
      <c r="A38" s="626" t="s">
        <v>453</v>
      </c>
      <c r="B38" s="626" t="s">
        <v>453</v>
      </c>
      <c r="C38" s="215" t="s">
        <v>452</v>
      </c>
      <c r="D38" s="216" t="s">
        <v>453</v>
      </c>
      <c r="E38" s="627" t="n">
        <v>1.56666666666667</v>
      </c>
      <c r="F38" s="646" t="n">
        <v>87.7333333333333</v>
      </c>
      <c r="G38" s="628" t="n">
        <v>4870</v>
      </c>
      <c r="H38" s="628" t="n">
        <v>4870</v>
      </c>
      <c r="I38" s="628" t="n">
        <v>6721</v>
      </c>
      <c r="J38" s="628" t="n">
        <v>6721</v>
      </c>
      <c r="K38" s="628" t="n">
        <v>6721</v>
      </c>
      <c r="L38" s="628" t="n">
        <v>6721</v>
      </c>
      <c r="M38" s="628" t="n">
        <v>6721</v>
      </c>
      <c r="N38" s="226" t="n">
        <f aca="false">+M38/1.1</f>
        <v>6110</v>
      </c>
      <c r="O38" s="647"/>
      <c r="V38" s="647"/>
    </row>
    <row r="39" customFormat="false" ht="15" hidden="false" customHeight="false" outlineLevel="0" collapsed="false">
      <c r="A39" s="626" t="s">
        <v>461</v>
      </c>
      <c r="B39" s="626" t="s">
        <v>1211</v>
      </c>
      <c r="C39" s="215" t="n">
        <v>133875</v>
      </c>
      <c r="D39" s="216" t="s">
        <v>461</v>
      </c>
      <c r="E39" s="627" t="n">
        <v>18.8</v>
      </c>
      <c r="F39" s="646" t="n">
        <v>1052.8</v>
      </c>
      <c r="G39" s="628" t="n">
        <v>0</v>
      </c>
      <c r="H39" s="628" t="n">
        <v>80652</v>
      </c>
      <c r="I39" s="628" t="n">
        <v>80652</v>
      </c>
      <c r="J39" s="628" t="n">
        <v>80652</v>
      </c>
      <c r="K39" s="628" t="n">
        <v>80652</v>
      </c>
      <c r="L39" s="628" t="n">
        <v>80652</v>
      </c>
      <c r="M39" s="628" t="n">
        <v>80652</v>
      </c>
      <c r="N39" s="226" t="n">
        <f aca="false">+M39/1.1</f>
        <v>73320</v>
      </c>
      <c r="O39" s="647"/>
      <c r="V39" s="647"/>
    </row>
    <row r="40" customFormat="false" ht="15" hidden="false" customHeight="false" outlineLevel="0" collapsed="false">
      <c r="A40" s="626" t="s">
        <v>463</v>
      </c>
      <c r="B40" s="626" t="s">
        <v>463</v>
      </c>
      <c r="C40" s="215" t="s">
        <v>462</v>
      </c>
      <c r="D40" s="216" t="s">
        <v>463</v>
      </c>
      <c r="E40" s="627" t="n">
        <v>1.56666666666667</v>
      </c>
      <c r="F40" s="646" t="n">
        <v>87.7333333333333</v>
      </c>
      <c r="G40" s="628" t="n">
        <v>5290</v>
      </c>
      <c r="H40" s="628" t="n">
        <v>5290</v>
      </c>
      <c r="I40" s="628" t="n">
        <v>6721</v>
      </c>
      <c r="J40" s="628" t="n">
        <v>6721</v>
      </c>
      <c r="K40" s="628" t="n">
        <v>6721</v>
      </c>
      <c r="L40" s="628" t="n">
        <v>6721</v>
      </c>
      <c r="M40" s="628" t="n">
        <v>6721</v>
      </c>
      <c r="N40" s="226" t="n">
        <f aca="false">+M40/1.1</f>
        <v>6110</v>
      </c>
      <c r="O40" s="647"/>
      <c r="V40" s="647"/>
    </row>
    <row r="41" customFormat="false" ht="15" hidden="false" customHeight="false" outlineLevel="0" collapsed="false">
      <c r="A41" s="626" t="s">
        <v>464</v>
      </c>
      <c r="B41" s="626" t="s">
        <v>464</v>
      </c>
      <c r="C41" s="215" t="n">
        <v>122407</v>
      </c>
      <c r="D41" s="216" t="s">
        <v>464</v>
      </c>
      <c r="E41" s="627" t="n">
        <v>2.925</v>
      </c>
      <c r="F41" s="653" t="n">
        <v>0</v>
      </c>
      <c r="G41" s="628" t="n">
        <v>16000</v>
      </c>
      <c r="H41" s="628" t="n">
        <v>16640</v>
      </c>
      <c r="I41" s="628" t="n">
        <v>17310</v>
      </c>
      <c r="J41" s="628" t="n">
        <v>17310</v>
      </c>
      <c r="K41" s="628" t="n">
        <v>18345</v>
      </c>
      <c r="L41" s="628" t="n">
        <v>18345</v>
      </c>
      <c r="M41" s="628" t="n">
        <v>18345</v>
      </c>
      <c r="N41" s="226" t="n">
        <f aca="false">+M41/1.1</f>
        <v>16677.2727272727</v>
      </c>
      <c r="O41" s="647"/>
      <c r="V41" s="647"/>
    </row>
    <row r="42" customFormat="false" ht="15" hidden="false" customHeight="false" outlineLevel="0" collapsed="false">
      <c r="A42" s="626" t="s">
        <v>465</v>
      </c>
      <c r="B42" s="626" t="s">
        <v>1212</v>
      </c>
      <c r="C42" s="215" t="n">
        <v>122408</v>
      </c>
      <c r="D42" s="216" t="s">
        <v>465</v>
      </c>
      <c r="E42" s="627" t="n">
        <v>11.7</v>
      </c>
      <c r="F42" s="653" t="n">
        <v>0</v>
      </c>
      <c r="G42" s="628" t="n">
        <v>64000</v>
      </c>
      <c r="H42" s="628" t="n">
        <v>66560</v>
      </c>
      <c r="I42" s="628" t="n">
        <v>69230</v>
      </c>
      <c r="J42" s="628" t="n">
        <v>69230</v>
      </c>
      <c r="K42" s="628" t="n">
        <v>73380</v>
      </c>
      <c r="L42" s="628" t="n">
        <v>73380</v>
      </c>
      <c r="M42" s="628" t="n">
        <v>73380</v>
      </c>
      <c r="N42" s="226" t="n">
        <f aca="false">+M42/1.1</f>
        <v>66709.0909090909</v>
      </c>
      <c r="O42" s="647"/>
      <c r="V42" s="647"/>
    </row>
    <row r="43" customFormat="false" ht="15" hidden="false" customHeight="false" outlineLevel="0" collapsed="false">
      <c r="A43" s="626" t="s">
        <v>465</v>
      </c>
      <c r="B43" s="626" t="s">
        <v>1212</v>
      </c>
      <c r="C43" s="215" t="s">
        <v>1213</v>
      </c>
      <c r="D43" s="216" t="s">
        <v>1214</v>
      </c>
      <c r="E43" s="627" t="n">
        <v>11.7</v>
      </c>
      <c r="F43" s="653" t="n">
        <v>0</v>
      </c>
      <c r="G43" s="628" t="n">
        <v>64000</v>
      </c>
      <c r="H43" s="628" t="n">
        <v>66560</v>
      </c>
      <c r="I43" s="628" t="n">
        <v>69230</v>
      </c>
      <c r="J43" s="628" t="n">
        <v>69230</v>
      </c>
      <c r="K43" s="628" t="n">
        <v>73380</v>
      </c>
      <c r="L43" s="628" t="n">
        <v>73380</v>
      </c>
      <c r="M43" s="628" t="n">
        <v>73380</v>
      </c>
      <c r="N43" s="226" t="n">
        <f aca="false">+M43/1.1</f>
        <v>66709.0909090909</v>
      </c>
      <c r="O43" s="647"/>
      <c r="V43" s="647"/>
    </row>
    <row r="44" customFormat="false" ht="15" hidden="false" customHeight="false" outlineLevel="0" collapsed="false">
      <c r="A44" s="626" t="s">
        <v>467</v>
      </c>
      <c r="B44" s="626" t="s">
        <v>467</v>
      </c>
      <c r="C44" s="215" t="s">
        <v>466</v>
      </c>
      <c r="D44" s="216" t="s">
        <v>467</v>
      </c>
      <c r="E44" s="627" t="n">
        <v>2.925</v>
      </c>
      <c r="F44" s="653" t="n">
        <v>0</v>
      </c>
      <c r="G44" s="628" t="n">
        <v>16000</v>
      </c>
      <c r="H44" s="628" t="n">
        <v>16640</v>
      </c>
      <c r="I44" s="628" t="n">
        <v>17307.5</v>
      </c>
      <c r="J44" s="628" t="n">
        <v>17307.5</v>
      </c>
      <c r="K44" s="628" t="n">
        <v>18345</v>
      </c>
      <c r="L44" s="628" t="n">
        <v>18345</v>
      </c>
      <c r="M44" s="628" t="n">
        <v>18345</v>
      </c>
      <c r="N44" s="226" t="n">
        <f aca="false">+M44/1.1</f>
        <v>16677.2727272727</v>
      </c>
      <c r="O44" s="647"/>
      <c r="V44" s="647"/>
    </row>
    <row r="45" customFormat="false" ht="15" hidden="false" customHeight="false" outlineLevel="0" collapsed="false">
      <c r="A45" s="626" t="s">
        <v>469</v>
      </c>
      <c r="B45" s="626" t="s">
        <v>469</v>
      </c>
      <c r="C45" s="215" t="s">
        <v>468</v>
      </c>
      <c r="D45" s="216" t="s">
        <v>469</v>
      </c>
      <c r="E45" s="627" t="n">
        <v>0.4875</v>
      </c>
      <c r="F45" s="653" t="n">
        <v>0</v>
      </c>
      <c r="G45" s="628" t="n">
        <v>2666.66666666667</v>
      </c>
      <c r="H45" s="628" t="n">
        <v>2773.33333333333</v>
      </c>
      <c r="I45" s="628" t="n">
        <v>2884.58333333333</v>
      </c>
      <c r="J45" s="628" t="n">
        <v>2884.58333333333</v>
      </c>
      <c r="K45" s="628" t="n">
        <v>3057.5</v>
      </c>
      <c r="L45" s="628" t="n">
        <v>3057.5</v>
      </c>
      <c r="M45" s="628" t="n">
        <v>3057.5</v>
      </c>
      <c r="N45" s="226" t="n">
        <f aca="false">+M45/1.1</f>
        <v>2779.54545454545</v>
      </c>
      <c r="O45" s="647"/>
      <c r="V45" s="647"/>
    </row>
    <row r="46" customFormat="false" ht="15" hidden="false" customHeight="false" outlineLevel="0" collapsed="false">
      <c r="A46" s="626" t="s">
        <v>471</v>
      </c>
      <c r="B46" s="626" t="s">
        <v>471</v>
      </c>
      <c r="C46" s="648" t="s">
        <v>470</v>
      </c>
      <c r="D46" s="216" t="s">
        <v>471</v>
      </c>
      <c r="E46" s="627" t="n">
        <v>0.4875</v>
      </c>
      <c r="F46" s="653" t="n">
        <v>0</v>
      </c>
      <c r="G46" s="628" t="n">
        <v>2666.66666666667</v>
      </c>
      <c r="H46" s="628" t="n">
        <v>2773.33333333333</v>
      </c>
      <c r="I46" s="628" t="n">
        <v>2884.58333333333</v>
      </c>
      <c r="J46" s="628" t="n">
        <v>2884.58333333333</v>
      </c>
      <c r="K46" s="628" t="n">
        <v>3057.5</v>
      </c>
      <c r="L46" s="628" t="n">
        <v>3057.5</v>
      </c>
      <c r="M46" s="628" t="n">
        <v>3057.5</v>
      </c>
      <c r="N46" s="226" t="n">
        <f aca="false">+M46/1.1</f>
        <v>2779.54545454545</v>
      </c>
      <c r="O46" s="647"/>
      <c r="V46" s="647"/>
    </row>
    <row r="47" customFormat="false" ht="15" hidden="false" customHeight="false" outlineLevel="0" collapsed="false">
      <c r="C47" s="233" t="n">
        <v>135877</v>
      </c>
      <c r="D47" s="234" t="s">
        <v>1215</v>
      </c>
      <c r="E47" s="649" t="n">
        <v>0.4875</v>
      </c>
      <c r="F47" s="650" t="n">
        <v>0</v>
      </c>
      <c r="G47" s="651" t="n">
        <v>0</v>
      </c>
      <c r="H47" s="651" t="n">
        <v>0</v>
      </c>
      <c r="I47" s="651" t="n">
        <v>0</v>
      </c>
      <c r="J47" s="651" t="n">
        <v>0</v>
      </c>
      <c r="K47" s="651" t="n">
        <v>0</v>
      </c>
      <c r="L47" s="651" t="n">
        <v>0</v>
      </c>
      <c r="M47" s="651" t="n">
        <v>73380</v>
      </c>
      <c r="N47" s="652" t="n">
        <f aca="false">+M47/1.1</f>
        <v>66709.0909090909</v>
      </c>
      <c r="O47" s="647"/>
      <c r="V47" s="647"/>
    </row>
    <row r="48" customFormat="false" ht="15" hidden="false" customHeight="false" outlineLevel="0" collapsed="false">
      <c r="A48" s="626" t="s">
        <v>44</v>
      </c>
      <c r="B48" s="626" t="s">
        <v>1216</v>
      </c>
      <c r="C48" s="215" t="n">
        <v>74561</v>
      </c>
      <c r="D48" s="216" t="s">
        <v>44</v>
      </c>
      <c r="E48" s="627" t="n">
        <v>15.3</v>
      </c>
      <c r="F48" s="646" t="n">
        <v>856.8</v>
      </c>
      <c r="G48" s="628" t="n">
        <v>33780</v>
      </c>
      <c r="H48" s="628" t="n">
        <v>35131</v>
      </c>
      <c r="I48" s="628" t="n">
        <v>35131</v>
      </c>
      <c r="J48" s="628" t="n">
        <v>35131</v>
      </c>
      <c r="K48" s="628" t="n">
        <v>37240</v>
      </c>
      <c r="L48" s="628" t="n">
        <v>37240</v>
      </c>
      <c r="M48" s="628" t="n">
        <v>37240</v>
      </c>
      <c r="N48" s="226" t="n">
        <f aca="false">+M48/1.1</f>
        <v>33854.5454545454</v>
      </c>
      <c r="O48" s="647"/>
      <c r="V48" s="647"/>
    </row>
    <row r="49" customFormat="false" ht="15" hidden="false" customHeight="false" outlineLevel="0" collapsed="false">
      <c r="C49" s="215" t="s">
        <v>473</v>
      </c>
      <c r="D49" s="216" t="s">
        <v>474</v>
      </c>
      <c r="E49" s="627" t="n">
        <v>15.3</v>
      </c>
      <c r="F49" s="646" t="n">
        <v>856.8</v>
      </c>
      <c r="G49" s="628" t="n">
        <v>33780</v>
      </c>
      <c r="H49" s="628" t="n">
        <v>35131</v>
      </c>
      <c r="I49" s="628" t="n">
        <v>35131</v>
      </c>
      <c r="J49" s="628" t="n">
        <v>35131</v>
      </c>
      <c r="K49" s="628" t="n">
        <v>37240</v>
      </c>
      <c r="L49" s="628" t="n">
        <v>37240</v>
      </c>
      <c r="M49" s="628" t="n">
        <v>37240</v>
      </c>
      <c r="N49" s="226" t="n">
        <f aca="false">+M49/1.1</f>
        <v>33854.5454545454</v>
      </c>
      <c r="O49" s="647"/>
      <c r="V49" s="647"/>
    </row>
    <row r="50" customFormat="false" ht="15" hidden="false" customHeight="false" outlineLevel="0" collapsed="false">
      <c r="A50" s="626" t="s">
        <v>476</v>
      </c>
      <c r="B50" s="626" t="s">
        <v>476</v>
      </c>
      <c r="C50" s="215" t="s">
        <v>475</v>
      </c>
      <c r="D50" s="216" t="s">
        <v>1217</v>
      </c>
      <c r="E50" s="627" t="n">
        <v>0.6375</v>
      </c>
      <c r="F50" s="646" t="n">
        <v>35.7</v>
      </c>
      <c r="G50" s="628" t="n">
        <v>1407.5</v>
      </c>
      <c r="H50" s="628" t="n">
        <v>1463.79166666667</v>
      </c>
      <c r="I50" s="628" t="n">
        <v>1463.79166666667</v>
      </c>
      <c r="J50" s="628" t="n">
        <v>1463.79166666667</v>
      </c>
      <c r="K50" s="628" t="n">
        <v>1551.66666666667</v>
      </c>
      <c r="L50" s="628" t="n">
        <v>1551.66666666667</v>
      </c>
      <c r="M50" s="628" t="n">
        <v>1551.66666666667</v>
      </c>
      <c r="N50" s="226" t="n">
        <f aca="false">+M50/1.1</f>
        <v>1410.60606060606</v>
      </c>
      <c r="O50" s="647"/>
      <c r="V50" s="647"/>
    </row>
    <row r="51" customFormat="false" ht="15" hidden="false" customHeight="false" outlineLevel="0" collapsed="false">
      <c r="A51" s="626" t="s">
        <v>478</v>
      </c>
      <c r="B51" s="626" t="s">
        <v>478</v>
      </c>
      <c r="C51" s="215" t="s">
        <v>477</v>
      </c>
      <c r="D51" s="216" t="s">
        <v>1218</v>
      </c>
      <c r="E51" s="627" t="n">
        <v>0.6375</v>
      </c>
      <c r="F51" s="646" t="n">
        <v>35.7</v>
      </c>
      <c r="G51" s="628" t="n">
        <v>1407.5</v>
      </c>
      <c r="H51" s="628" t="n">
        <v>1463.79166666667</v>
      </c>
      <c r="I51" s="628" t="n">
        <v>1463.79166666667</v>
      </c>
      <c r="J51" s="628" t="n">
        <v>1463.79166666667</v>
      </c>
      <c r="K51" s="628" t="n">
        <v>1551.66666666667</v>
      </c>
      <c r="L51" s="628" t="n">
        <v>1551.66666666667</v>
      </c>
      <c r="M51" s="628" t="n">
        <v>1551.66666666667</v>
      </c>
      <c r="N51" s="226" t="n">
        <f aca="false">+M51/1.1</f>
        <v>1410.60606060606</v>
      </c>
      <c r="O51" s="647"/>
      <c r="V51" s="647"/>
    </row>
    <row r="52" customFormat="false" ht="15" hidden="false" customHeight="false" outlineLevel="0" collapsed="false">
      <c r="A52" s="626" t="s">
        <v>480</v>
      </c>
      <c r="B52" s="626" t="s">
        <v>480</v>
      </c>
      <c r="C52" s="215" t="s">
        <v>479</v>
      </c>
      <c r="D52" s="216" t="s">
        <v>480</v>
      </c>
      <c r="E52" s="627" t="n">
        <v>3.825</v>
      </c>
      <c r="F52" s="646" t="n">
        <v>214.2</v>
      </c>
      <c r="G52" s="628" t="n">
        <v>8445</v>
      </c>
      <c r="H52" s="628" t="n">
        <v>8782.75000000002</v>
      </c>
      <c r="I52" s="628" t="n">
        <v>8782.75</v>
      </c>
      <c r="J52" s="628" t="n">
        <v>8782.75</v>
      </c>
      <c r="K52" s="628" t="n">
        <v>9310</v>
      </c>
      <c r="L52" s="628" t="n">
        <v>9310</v>
      </c>
      <c r="M52" s="628" t="n">
        <v>9310</v>
      </c>
      <c r="N52" s="226" t="n">
        <f aca="false">+M52/1.1</f>
        <v>8463.63636363636</v>
      </c>
      <c r="O52" s="647"/>
      <c r="V52" s="647"/>
    </row>
    <row r="53" customFormat="false" ht="15" hidden="false" customHeight="false" outlineLevel="0" collapsed="false">
      <c r="A53" s="626" t="s">
        <v>481</v>
      </c>
      <c r="B53" s="626" t="s">
        <v>481</v>
      </c>
      <c r="C53" s="215" t="n">
        <v>12313</v>
      </c>
      <c r="D53" s="216" t="s">
        <v>481</v>
      </c>
      <c r="E53" s="627" t="n">
        <v>15.3</v>
      </c>
      <c r="F53" s="646" t="n">
        <v>856.8</v>
      </c>
      <c r="G53" s="628" t="n">
        <v>33780</v>
      </c>
      <c r="H53" s="628" t="n">
        <v>35131</v>
      </c>
      <c r="I53" s="628" t="n">
        <v>35131</v>
      </c>
      <c r="J53" s="628" t="n">
        <v>35131</v>
      </c>
      <c r="K53" s="628" t="n">
        <v>37240</v>
      </c>
      <c r="L53" s="628" t="n">
        <v>37240</v>
      </c>
      <c r="M53" s="628" t="n">
        <v>37240</v>
      </c>
      <c r="N53" s="226" t="n">
        <f aca="false">+M53/1.1</f>
        <v>33854.5454545454</v>
      </c>
      <c r="O53" s="647"/>
      <c r="V53" s="647"/>
    </row>
    <row r="54" customFormat="false" ht="15" hidden="false" customHeight="false" outlineLevel="0" collapsed="false">
      <c r="A54" s="626" t="s">
        <v>482</v>
      </c>
      <c r="B54" s="626" t="s">
        <v>482</v>
      </c>
      <c r="C54" s="215" t="n">
        <v>139188</v>
      </c>
      <c r="D54" s="216" t="s">
        <v>482</v>
      </c>
      <c r="E54" s="627" t="n">
        <v>15.3</v>
      </c>
      <c r="F54" s="646" t="n">
        <v>2662.2</v>
      </c>
      <c r="G54" s="628" t="n">
        <v>33780</v>
      </c>
      <c r="H54" s="628" t="n">
        <v>35131</v>
      </c>
      <c r="I54" s="628" t="n">
        <v>35131</v>
      </c>
      <c r="J54" s="628" t="n">
        <v>35131</v>
      </c>
      <c r="K54" s="628" t="n">
        <v>37240</v>
      </c>
      <c r="L54" s="628" t="n">
        <v>37240</v>
      </c>
      <c r="M54" s="628" t="n">
        <v>37240</v>
      </c>
      <c r="N54" s="226" t="n">
        <f aca="false">+M54/1.1</f>
        <v>33854.5454545454</v>
      </c>
      <c r="O54" s="647"/>
      <c r="V54" s="647"/>
    </row>
    <row r="55" customFormat="false" ht="15" hidden="false" customHeight="false" outlineLevel="0" collapsed="false">
      <c r="A55" s="626" t="s">
        <v>484</v>
      </c>
      <c r="B55" s="626" t="s">
        <v>484</v>
      </c>
      <c r="C55" s="215" t="s">
        <v>483</v>
      </c>
      <c r="D55" s="216" t="s">
        <v>484</v>
      </c>
      <c r="E55" s="627" t="n">
        <v>0.6375</v>
      </c>
      <c r="F55" s="646" t="n">
        <v>110.925</v>
      </c>
      <c r="G55" s="628" t="n">
        <v>1407.5</v>
      </c>
      <c r="H55" s="628" t="n">
        <v>1463.79166666667</v>
      </c>
      <c r="I55" s="628" t="n">
        <v>1463.79166666667</v>
      </c>
      <c r="J55" s="628" t="n">
        <v>1463.79166666667</v>
      </c>
      <c r="K55" s="628" t="n">
        <v>1551.66666666667</v>
      </c>
      <c r="L55" s="628" t="n">
        <v>1551.66666666667</v>
      </c>
      <c r="M55" s="628" t="n">
        <v>1551.66666666667</v>
      </c>
      <c r="N55" s="226" t="n">
        <f aca="false">+M55/1.1</f>
        <v>1410.60606060606</v>
      </c>
      <c r="O55" s="647"/>
      <c r="V55" s="647"/>
    </row>
    <row r="56" customFormat="false" ht="15" hidden="false" customHeight="false" outlineLevel="0" collapsed="false">
      <c r="A56" s="626" t="s">
        <v>485</v>
      </c>
      <c r="B56" s="626" t="s">
        <v>485</v>
      </c>
      <c r="C56" s="215" t="n">
        <v>12814</v>
      </c>
      <c r="D56" s="216" t="s">
        <v>485</v>
      </c>
      <c r="E56" s="627" t="n">
        <v>4.7</v>
      </c>
      <c r="F56" s="653" t="n">
        <v>0</v>
      </c>
      <c r="G56" s="628" t="n">
        <v>18770</v>
      </c>
      <c r="H56" s="628" t="n">
        <v>19520.6666666667</v>
      </c>
      <c r="I56" s="628" t="n">
        <v>20303.3333333333</v>
      </c>
      <c r="J56" s="628" t="n">
        <v>20303.3333333333</v>
      </c>
      <c r="K56" s="628" t="n">
        <v>21520</v>
      </c>
      <c r="L56" s="628" t="n">
        <v>21520</v>
      </c>
      <c r="M56" s="628" t="n">
        <v>21520</v>
      </c>
      <c r="N56" s="226" t="n">
        <f aca="false">+M56/1.1</f>
        <v>19563.6363636364</v>
      </c>
      <c r="O56" s="647"/>
      <c r="V56" s="647"/>
    </row>
    <row r="57" customFormat="false" ht="15" hidden="false" customHeight="false" outlineLevel="0" collapsed="false">
      <c r="A57" s="626" t="s">
        <v>487</v>
      </c>
      <c r="B57" s="626" t="s">
        <v>487</v>
      </c>
      <c r="C57" s="215" t="s">
        <v>486</v>
      </c>
      <c r="D57" s="216" t="s">
        <v>1219</v>
      </c>
      <c r="E57" s="627" t="n">
        <v>3.13333333333333</v>
      </c>
      <c r="F57" s="653" t="n">
        <v>0</v>
      </c>
      <c r="G57" s="628" t="n">
        <v>12513.3333333333</v>
      </c>
      <c r="H57" s="628" t="n">
        <v>13013.7777777778</v>
      </c>
      <c r="I57" s="628" t="n">
        <v>13535.5555555556</v>
      </c>
      <c r="J57" s="628" t="n">
        <v>13535.5555555556</v>
      </c>
      <c r="K57" s="628" t="n">
        <v>14346.6666666667</v>
      </c>
      <c r="L57" s="628" t="n">
        <v>14346.6666666667</v>
      </c>
      <c r="M57" s="628" t="n">
        <v>14346.6666666667</v>
      </c>
      <c r="N57" s="226" t="n">
        <f aca="false">+M57/1.1</f>
        <v>13042.4242424242</v>
      </c>
      <c r="O57" s="647"/>
      <c r="V57" s="647"/>
    </row>
    <row r="58" customFormat="false" ht="15" hidden="false" customHeight="false" outlineLevel="0" collapsed="false">
      <c r="A58" s="626" t="s">
        <v>488</v>
      </c>
      <c r="B58" s="626" t="s">
        <v>488</v>
      </c>
      <c r="C58" s="215" t="n">
        <v>131178</v>
      </c>
      <c r="D58" s="216" t="s">
        <v>488</v>
      </c>
      <c r="F58" s="653"/>
      <c r="G58" s="628" t="n">
        <v>0</v>
      </c>
      <c r="H58" s="628" t="n">
        <v>0</v>
      </c>
      <c r="I58" s="628" t="n">
        <v>0</v>
      </c>
      <c r="J58" s="628" t="n">
        <v>0</v>
      </c>
      <c r="K58" s="628" t="n">
        <v>72000</v>
      </c>
      <c r="L58" s="628" t="n">
        <v>72000</v>
      </c>
      <c r="M58" s="628" t="n">
        <v>72000</v>
      </c>
      <c r="N58" s="226" t="n">
        <f aca="false">+M58/1.1</f>
        <v>65454.5454545455</v>
      </c>
      <c r="O58" s="647"/>
      <c r="V58" s="647"/>
    </row>
    <row r="59" customFormat="false" ht="15" hidden="false" customHeight="false" outlineLevel="0" collapsed="false">
      <c r="A59" s="626" t="s">
        <v>489</v>
      </c>
      <c r="B59" s="626" t="s">
        <v>489</v>
      </c>
      <c r="C59" s="215" t="n">
        <v>131179</v>
      </c>
      <c r="D59" s="216" t="s">
        <v>489</v>
      </c>
      <c r="F59" s="653"/>
      <c r="G59" s="628" t="n">
        <v>0</v>
      </c>
      <c r="H59" s="628" t="n">
        <v>0</v>
      </c>
      <c r="I59" s="628" t="n">
        <v>0</v>
      </c>
      <c r="J59" s="628" t="n">
        <v>0</v>
      </c>
      <c r="K59" s="628" t="n">
        <v>72000</v>
      </c>
      <c r="L59" s="628" t="n">
        <v>72000</v>
      </c>
      <c r="M59" s="628" t="n">
        <v>72000</v>
      </c>
      <c r="N59" s="226" t="n">
        <f aca="false">+M59/1.1</f>
        <v>65454.5454545455</v>
      </c>
      <c r="O59" s="647"/>
      <c r="V59" s="647"/>
    </row>
    <row r="60" customFormat="false" ht="15" hidden="false" customHeight="false" outlineLevel="0" collapsed="false">
      <c r="A60" s="626" t="s">
        <v>490</v>
      </c>
      <c r="B60" s="626" t="s">
        <v>1220</v>
      </c>
      <c r="C60" s="215" t="n">
        <v>81681</v>
      </c>
      <c r="D60" s="216" t="s">
        <v>490</v>
      </c>
      <c r="E60" s="627" t="n">
        <v>14.1</v>
      </c>
      <c r="F60" s="653" t="n">
        <v>0</v>
      </c>
      <c r="G60" s="628" t="n">
        <v>56310</v>
      </c>
      <c r="H60" s="628" t="n">
        <v>58562</v>
      </c>
      <c r="I60" s="628" t="n">
        <v>60910</v>
      </c>
      <c r="J60" s="628" t="n">
        <v>60910</v>
      </c>
      <c r="K60" s="628" t="n">
        <v>64560</v>
      </c>
      <c r="L60" s="628" t="n">
        <v>64560</v>
      </c>
      <c r="M60" s="628" t="n">
        <v>64560</v>
      </c>
      <c r="N60" s="226" t="n">
        <f aca="false">+M60/1.1</f>
        <v>58690.9090909091</v>
      </c>
      <c r="O60" s="647"/>
      <c r="V60" s="647"/>
    </row>
    <row r="61" customFormat="false" ht="15" hidden="false" customHeight="false" outlineLevel="0" collapsed="false">
      <c r="A61" s="626" t="s">
        <v>492</v>
      </c>
      <c r="B61" s="626" t="s">
        <v>492</v>
      </c>
      <c r="C61" s="215" t="s">
        <v>491</v>
      </c>
      <c r="D61" s="216" t="s">
        <v>492</v>
      </c>
      <c r="E61" s="627" t="n">
        <v>14.1</v>
      </c>
      <c r="F61" s="653" t="n">
        <v>0</v>
      </c>
      <c r="G61" s="628" t="n">
        <v>56310</v>
      </c>
      <c r="H61" s="628" t="n">
        <v>58562</v>
      </c>
      <c r="I61" s="628" t="n">
        <v>60910</v>
      </c>
      <c r="J61" s="628" t="n">
        <v>60910</v>
      </c>
      <c r="K61" s="628" t="n">
        <v>64560</v>
      </c>
      <c r="L61" s="628" t="n">
        <v>64560</v>
      </c>
      <c r="M61" s="628" t="n">
        <v>64560</v>
      </c>
      <c r="N61" s="226" t="n">
        <f aca="false">+M61/1.1</f>
        <v>58690.9090909091</v>
      </c>
      <c r="O61" s="647"/>
      <c r="V61" s="647"/>
    </row>
    <row r="62" customFormat="false" ht="15" hidden="false" customHeight="false" outlineLevel="0" collapsed="false">
      <c r="A62" s="626" t="s">
        <v>494</v>
      </c>
      <c r="B62" s="626" t="s">
        <v>494</v>
      </c>
      <c r="C62" s="215" t="s">
        <v>493</v>
      </c>
      <c r="D62" s="216" t="s">
        <v>494</v>
      </c>
      <c r="E62" s="627" t="n">
        <v>0.783333333333333</v>
      </c>
      <c r="F62" s="653" t="n">
        <v>0</v>
      </c>
      <c r="G62" s="628" t="n">
        <v>3128.33333333333</v>
      </c>
      <c r="H62" s="628" t="n">
        <v>3253.44444444444</v>
      </c>
      <c r="I62" s="628" t="n">
        <v>3383.88888888889</v>
      </c>
      <c r="J62" s="628" t="n">
        <v>3383.88888888889</v>
      </c>
      <c r="K62" s="628" t="n">
        <v>3586.66666666667</v>
      </c>
      <c r="L62" s="628" t="n">
        <v>3586.66666666667</v>
      </c>
      <c r="M62" s="628" t="n">
        <v>3586.66666666667</v>
      </c>
      <c r="N62" s="226" t="n">
        <f aca="false">+M62/1.1</f>
        <v>3260.60606060606</v>
      </c>
      <c r="O62" s="647"/>
      <c r="V62" s="647"/>
    </row>
    <row r="63" customFormat="false" ht="15" hidden="false" customHeight="false" outlineLevel="0" collapsed="false">
      <c r="A63" s="626" t="s">
        <v>496</v>
      </c>
      <c r="B63" s="626" t="s">
        <v>496</v>
      </c>
      <c r="C63" s="215" t="s">
        <v>495</v>
      </c>
      <c r="D63" s="216" t="s">
        <v>496</v>
      </c>
      <c r="E63" s="627" t="n">
        <v>0.783333333333333</v>
      </c>
      <c r="F63" s="653" t="n">
        <v>0</v>
      </c>
      <c r="G63" s="628" t="n">
        <v>3128.33333333333</v>
      </c>
      <c r="H63" s="628" t="n">
        <v>3253.44444444444</v>
      </c>
      <c r="I63" s="628" t="n">
        <v>3383.88888888889</v>
      </c>
      <c r="J63" s="628" t="n">
        <v>3383.88888888889</v>
      </c>
      <c r="K63" s="628" t="n">
        <v>3586.66666666667</v>
      </c>
      <c r="L63" s="628" t="n">
        <v>3586.66666666667</v>
      </c>
      <c r="M63" s="628" t="n">
        <v>3586.66666666667</v>
      </c>
      <c r="N63" s="226" t="n">
        <f aca="false">+M63/1.1</f>
        <v>3260.60606060606</v>
      </c>
      <c r="O63" s="647"/>
      <c r="V63" s="647"/>
    </row>
    <row r="64" customFormat="false" ht="15" hidden="false" customHeight="false" outlineLevel="0" collapsed="false">
      <c r="A64" s="626" t="s">
        <v>487</v>
      </c>
      <c r="B64" s="626" t="s">
        <v>487</v>
      </c>
      <c r="C64" s="215" t="s">
        <v>497</v>
      </c>
      <c r="D64" s="216" t="s">
        <v>1219</v>
      </c>
      <c r="E64" s="627" t="n">
        <v>3.13333333333333</v>
      </c>
      <c r="F64" s="653" t="n">
        <v>0</v>
      </c>
      <c r="G64" s="628" t="n">
        <v>12513.3333333333</v>
      </c>
      <c r="H64" s="628" t="n">
        <v>13013.7777777778</v>
      </c>
      <c r="I64" s="628" t="n">
        <v>13535.5555555556</v>
      </c>
      <c r="J64" s="628" t="n">
        <v>13535.5555555556</v>
      </c>
      <c r="K64" s="628" t="n">
        <v>14350</v>
      </c>
      <c r="L64" s="628" t="n">
        <v>14350</v>
      </c>
      <c r="M64" s="628" t="n">
        <v>14350</v>
      </c>
      <c r="N64" s="226" t="n">
        <f aca="false">+M64/1.1</f>
        <v>13045.4545454545</v>
      </c>
      <c r="O64" s="647"/>
      <c r="V64" s="647"/>
    </row>
    <row r="65" customFormat="false" ht="15" hidden="false" customHeight="false" outlineLevel="0" collapsed="false">
      <c r="A65" s="626" t="s">
        <v>35</v>
      </c>
      <c r="B65" s="626" t="s">
        <v>1221</v>
      </c>
      <c r="C65" s="215" t="n">
        <v>74553</v>
      </c>
      <c r="D65" s="216" t="s">
        <v>35</v>
      </c>
      <c r="E65" s="627" t="n">
        <v>19.5</v>
      </c>
      <c r="F65" s="646" t="n">
        <v>1092</v>
      </c>
      <c r="G65" s="628" t="n">
        <v>33358</v>
      </c>
      <c r="H65" s="628" t="n">
        <v>35359</v>
      </c>
      <c r="I65" s="628" t="n">
        <v>37130</v>
      </c>
      <c r="J65" s="628" t="n">
        <v>37130</v>
      </c>
      <c r="K65" s="628" t="n">
        <v>39360</v>
      </c>
      <c r="L65" s="628" t="n">
        <v>40500</v>
      </c>
      <c r="M65" s="654" t="n">
        <v>40500</v>
      </c>
      <c r="N65" s="226" t="n">
        <f aca="false">+M65/1.1</f>
        <v>36818.1818181818</v>
      </c>
      <c r="O65" s="647"/>
      <c r="V65" s="647"/>
    </row>
    <row r="66" customFormat="false" ht="15" hidden="false" customHeight="false" outlineLevel="0" collapsed="false">
      <c r="A66" s="626" t="s">
        <v>499</v>
      </c>
      <c r="B66" s="626" t="s">
        <v>499</v>
      </c>
      <c r="C66" s="648" t="s">
        <v>498</v>
      </c>
      <c r="D66" s="216" t="s">
        <v>499</v>
      </c>
      <c r="E66" s="627" t="n">
        <v>58.5</v>
      </c>
      <c r="F66" s="646" t="n">
        <v>3276</v>
      </c>
      <c r="G66" s="628" t="n">
        <v>16679</v>
      </c>
      <c r="H66" s="628" t="n">
        <v>17679.5</v>
      </c>
      <c r="I66" s="628" t="n">
        <v>18565</v>
      </c>
      <c r="J66" s="628" t="n">
        <v>18565</v>
      </c>
      <c r="K66" s="628" t="n">
        <v>19680</v>
      </c>
      <c r="L66" s="628" t="n">
        <v>20250</v>
      </c>
      <c r="M66" s="654" t="n">
        <v>20250</v>
      </c>
      <c r="N66" s="226" t="n">
        <f aca="false">+M66/1.1</f>
        <v>18409.0909090909</v>
      </c>
      <c r="O66" s="647"/>
      <c r="V66" s="647"/>
    </row>
    <row r="67" customFormat="false" ht="15" hidden="false" customHeight="false" outlineLevel="0" collapsed="false">
      <c r="A67" s="626" t="s">
        <v>499</v>
      </c>
      <c r="B67" s="626" t="s">
        <v>499</v>
      </c>
      <c r="C67" s="215" t="n">
        <v>74589</v>
      </c>
      <c r="D67" s="216" t="s">
        <v>37</v>
      </c>
      <c r="E67" s="627" t="n">
        <v>9.75</v>
      </c>
      <c r="F67" s="646" t="n">
        <v>546</v>
      </c>
      <c r="G67" s="628" t="n">
        <v>16679</v>
      </c>
      <c r="H67" s="628" t="n">
        <v>17679.5</v>
      </c>
      <c r="I67" s="628" t="n">
        <v>18565</v>
      </c>
      <c r="J67" s="628" t="n">
        <v>18565</v>
      </c>
      <c r="K67" s="628" t="n">
        <v>19680</v>
      </c>
      <c r="L67" s="628" t="n">
        <v>20250</v>
      </c>
      <c r="M67" s="654" t="n">
        <v>20250</v>
      </c>
      <c r="N67" s="226" t="n">
        <f aca="false">+M67/1.1</f>
        <v>18409.0909090909</v>
      </c>
      <c r="O67" s="647"/>
      <c r="V67" s="647"/>
    </row>
    <row r="68" customFormat="false" ht="15" hidden="false" customHeight="false" outlineLevel="0" collapsed="false">
      <c r="A68" s="626" t="s">
        <v>501</v>
      </c>
      <c r="B68" s="626" t="s">
        <v>501</v>
      </c>
      <c r="C68" s="215" t="s">
        <v>500</v>
      </c>
      <c r="D68" s="216" t="s">
        <v>1222</v>
      </c>
      <c r="E68" s="627" t="n">
        <v>1.625</v>
      </c>
      <c r="F68" s="646" t="n">
        <v>91</v>
      </c>
      <c r="G68" s="628" t="n">
        <v>2779.83333333333</v>
      </c>
      <c r="H68" s="628" t="n">
        <v>2946.58333333333</v>
      </c>
      <c r="I68" s="628" t="n">
        <v>3094.16666666667</v>
      </c>
      <c r="J68" s="628" t="n">
        <v>3094.16666666667</v>
      </c>
      <c r="K68" s="628" t="n">
        <v>3280</v>
      </c>
      <c r="L68" s="628" t="n">
        <v>3375</v>
      </c>
      <c r="M68" s="654" t="n">
        <v>3375</v>
      </c>
      <c r="N68" s="226" t="n">
        <f aca="false">+M68/1.1</f>
        <v>3068.18181818182</v>
      </c>
      <c r="O68" s="647"/>
      <c r="V68" s="647"/>
    </row>
    <row r="69" customFormat="false" ht="15" hidden="false" customHeight="false" outlineLevel="0" collapsed="false">
      <c r="A69" s="626" t="s">
        <v>503</v>
      </c>
      <c r="B69" s="626" t="s">
        <v>503</v>
      </c>
      <c r="C69" s="215" t="s">
        <v>502</v>
      </c>
      <c r="D69" s="216" t="s">
        <v>503</v>
      </c>
      <c r="E69" s="627" t="n">
        <v>1.625</v>
      </c>
      <c r="F69" s="646" t="n">
        <v>91</v>
      </c>
      <c r="G69" s="628" t="n">
        <v>2779.83333333333</v>
      </c>
      <c r="H69" s="628" t="n">
        <v>2946.58333333333</v>
      </c>
      <c r="I69" s="628" t="n">
        <v>3094.16666666667</v>
      </c>
      <c r="J69" s="628" t="n">
        <v>3094.16666666667</v>
      </c>
      <c r="K69" s="628" t="n">
        <v>3280</v>
      </c>
      <c r="L69" s="628" t="n">
        <v>3375</v>
      </c>
      <c r="M69" s="654" t="n">
        <v>3375</v>
      </c>
      <c r="N69" s="226" t="n">
        <f aca="false">+M69/1.1</f>
        <v>3068.18181818182</v>
      </c>
      <c r="O69" s="647"/>
      <c r="V69" s="647"/>
    </row>
    <row r="70" customFormat="false" ht="15" hidden="false" customHeight="false" outlineLevel="0" collapsed="false">
      <c r="A70" s="626" t="s">
        <v>1223</v>
      </c>
      <c r="B70" s="626" t="s">
        <v>1223</v>
      </c>
      <c r="C70" s="215" t="n">
        <v>127210</v>
      </c>
      <c r="D70" s="216" t="s">
        <v>504</v>
      </c>
      <c r="E70" s="627" t="n">
        <v>4.5</v>
      </c>
      <c r="F70" s="646" t="n">
        <v>252</v>
      </c>
      <c r="G70" s="628" t="n">
        <v>40200</v>
      </c>
      <c r="H70" s="628" t="n">
        <v>47191</v>
      </c>
      <c r="I70" s="628" t="n">
        <v>47191</v>
      </c>
      <c r="J70" s="628" t="n">
        <v>47191</v>
      </c>
      <c r="K70" s="628" t="n">
        <v>47191</v>
      </c>
      <c r="L70" s="628" t="n">
        <v>47191</v>
      </c>
      <c r="M70" s="628" t="n">
        <v>47191</v>
      </c>
      <c r="N70" s="226" t="n">
        <f aca="false">+M70/1.1</f>
        <v>42900.9090909091</v>
      </c>
      <c r="O70" s="647"/>
      <c r="V70" s="647"/>
    </row>
    <row r="71" customFormat="false" ht="15" hidden="false" customHeight="false" outlineLevel="0" collapsed="false">
      <c r="A71" s="626" t="s">
        <v>506</v>
      </c>
      <c r="B71" s="626" t="s">
        <v>506</v>
      </c>
      <c r="C71" s="215" t="s">
        <v>505</v>
      </c>
      <c r="D71" s="216" t="s">
        <v>506</v>
      </c>
      <c r="E71" s="627" t="n">
        <v>0.375</v>
      </c>
      <c r="F71" s="646" t="n">
        <v>21</v>
      </c>
      <c r="G71" s="628" t="n">
        <v>3350</v>
      </c>
      <c r="H71" s="628" t="n">
        <v>3932.58333333333</v>
      </c>
      <c r="I71" s="628" t="n">
        <v>3932.58333333333</v>
      </c>
      <c r="J71" s="628" t="n">
        <v>3932.58333333333</v>
      </c>
      <c r="K71" s="628" t="n">
        <v>3932.58333333333</v>
      </c>
      <c r="L71" s="628" t="n">
        <v>3932.58333333333</v>
      </c>
      <c r="M71" s="628" t="n">
        <v>3932.58333333333</v>
      </c>
      <c r="N71" s="226" t="n">
        <f aca="false">+M71/1.1</f>
        <v>3575.07575757576</v>
      </c>
      <c r="O71" s="647"/>
      <c r="V71" s="647"/>
    </row>
    <row r="72" customFormat="false" ht="15" hidden="false" customHeight="false" outlineLevel="0" collapsed="false">
      <c r="A72" s="626" t="s">
        <v>508</v>
      </c>
      <c r="B72" s="626" t="s">
        <v>508</v>
      </c>
      <c r="C72" s="215" t="s">
        <v>507</v>
      </c>
      <c r="D72" s="216" t="s">
        <v>508</v>
      </c>
      <c r="E72" s="627" t="n">
        <v>0.375</v>
      </c>
      <c r="F72" s="646" t="n">
        <v>21</v>
      </c>
      <c r="G72" s="628" t="n">
        <v>3350</v>
      </c>
      <c r="H72" s="628" t="n">
        <v>3932.58333333333</v>
      </c>
      <c r="I72" s="628" t="n">
        <v>3932.58333333333</v>
      </c>
      <c r="J72" s="628" t="n">
        <v>3932.58333333333</v>
      </c>
      <c r="K72" s="628" t="n">
        <v>3932.58333333333</v>
      </c>
      <c r="L72" s="628" t="n">
        <v>3932.58333333333</v>
      </c>
      <c r="M72" s="628" t="n">
        <v>3932.58333333333</v>
      </c>
      <c r="N72" s="226" t="n">
        <f aca="false">+M72/1.1</f>
        <v>3575.07575757576</v>
      </c>
      <c r="O72" s="647"/>
      <c r="V72" s="647"/>
    </row>
    <row r="73" customFormat="false" ht="15" hidden="false" customHeight="false" outlineLevel="0" collapsed="false">
      <c r="A73" s="626" t="s">
        <v>1224</v>
      </c>
      <c r="B73" s="626" t="s">
        <v>1224</v>
      </c>
      <c r="C73" s="215" t="n">
        <v>130376</v>
      </c>
      <c r="D73" s="216" t="s">
        <v>509</v>
      </c>
      <c r="E73" s="627" t="n">
        <v>4.5</v>
      </c>
      <c r="F73" s="646" t="n">
        <v>252</v>
      </c>
      <c r="G73" s="628" t="n">
        <v>40200</v>
      </c>
      <c r="H73" s="628" t="n">
        <v>47191</v>
      </c>
      <c r="I73" s="628" t="n">
        <v>47191</v>
      </c>
      <c r="J73" s="628" t="n">
        <v>47191</v>
      </c>
      <c r="K73" s="628" t="n">
        <v>47191</v>
      </c>
      <c r="L73" s="628" t="n">
        <v>47191</v>
      </c>
      <c r="M73" s="628" t="n">
        <v>47191</v>
      </c>
      <c r="N73" s="226" t="n">
        <f aca="false">+M73/1.1</f>
        <v>42900.9090909091</v>
      </c>
      <c r="O73" s="647"/>
      <c r="V73" s="647"/>
    </row>
    <row r="74" customFormat="false" ht="15" hidden="false" customHeight="false" outlineLevel="0" collapsed="false">
      <c r="A74" s="626" t="s">
        <v>511</v>
      </c>
      <c r="B74" s="626" t="s">
        <v>511</v>
      </c>
      <c r="C74" s="215" t="s">
        <v>510</v>
      </c>
      <c r="D74" s="216" t="s">
        <v>511</v>
      </c>
      <c r="E74" s="627" t="n">
        <v>0.375</v>
      </c>
      <c r="F74" s="646" t="n">
        <v>21</v>
      </c>
      <c r="G74" s="628" t="n">
        <v>3350</v>
      </c>
      <c r="H74" s="628" t="n">
        <v>3932.58333333333</v>
      </c>
      <c r="I74" s="628" t="n">
        <v>3932.58333333333</v>
      </c>
      <c r="J74" s="628" t="n">
        <v>3932.58333333333</v>
      </c>
      <c r="K74" s="628" t="n">
        <v>3932.58333333333</v>
      </c>
      <c r="L74" s="628" t="n">
        <v>3932.58333333333</v>
      </c>
      <c r="M74" s="628" t="n">
        <v>3932.58333333333</v>
      </c>
      <c r="N74" s="226" t="n">
        <f aca="false">+M74/1.1</f>
        <v>3575.07575757576</v>
      </c>
      <c r="O74" s="647"/>
      <c r="V74" s="647"/>
    </row>
    <row r="75" customFormat="false" ht="15" hidden="false" customHeight="false" outlineLevel="0" collapsed="false">
      <c r="A75" s="626" t="s">
        <v>513</v>
      </c>
      <c r="B75" s="626" t="s">
        <v>513</v>
      </c>
      <c r="C75" s="215" t="s">
        <v>512</v>
      </c>
      <c r="D75" s="216" t="s">
        <v>513</v>
      </c>
      <c r="E75" s="627" t="n">
        <v>0.375</v>
      </c>
      <c r="F75" s="646" t="n">
        <v>21</v>
      </c>
      <c r="G75" s="628" t="n">
        <v>3350</v>
      </c>
      <c r="H75" s="628" t="n">
        <v>3932.58333333333</v>
      </c>
      <c r="I75" s="628" t="n">
        <v>3932.58333333333</v>
      </c>
      <c r="J75" s="628" t="n">
        <v>3932.58333333333</v>
      </c>
      <c r="K75" s="628" t="n">
        <v>3932.58333333333</v>
      </c>
      <c r="L75" s="628" t="n">
        <v>3932.58333333333</v>
      </c>
      <c r="M75" s="628" t="n">
        <v>3932.58333333333</v>
      </c>
      <c r="N75" s="226" t="n">
        <f aca="false">+M75/1.1</f>
        <v>3575.07575757576</v>
      </c>
      <c r="O75" s="647"/>
      <c r="V75" s="647"/>
    </row>
    <row r="76" customFormat="false" ht="15" hidden="false" customHeight="false" outlineLevel="0" collapsed="false">
      <c r="A76" s="626" t="s">
        <v>1225</v>
      </c>
      <c r="B76" s="626" t="s">
        <v>1225</v>
      </c>
      <c r="C76" s="215" t="n">
        <v>130377</v>
      </c>
      <c r="D76" s="216" t="s">
        <v>514</v>
      </c>
      <c r="E76" s="627" t="n">
        <v>4.5</v>
      </c>
      <c r="F76" s="646" t="n">
        <v>252</v>
      </c>
      <c r="G76" s="628" t="n">
        <v>40200</v>
      </c>
      <c r="H76" s="628" t="n">
        <v>47191</v>
      </c>
      <c r="I76" s="628" t="n">
        <v>47191</v>
      </c>
      <c r="J76" s="628" t="n">
        <v>47191</v>
      </c>
      <c r="K76" s="628" t="n">
        <v>47191</v>
      </c>
      <c r="L76" s="628" t="n">
        <v>47191</v>
      </c>
      <c r="M76" s="628" t="n">
        <v>47191</v>
      </c>
      <c r="N76" s="226" t="n">
        <f aca="false">+M76/1.1</f>
        <v>42900.9090909091</v>
      </c>
      <c r="O76" s="647"/>
      <c r="V76" s="647"/>
    </row>
    <row r="77" customFormat="false" ht="15" hidden="false" customHeight="false" outlineLevel="0" collapsed="false">
      <c r="A77" s="626" t="s">
        <v>516</v>
      </c>
      <c r="B77" s="626" t="s">
        <v>516</v>
      </c>
      <c r="C77" s="215" t="s">
        <v>515</v>
      </c>
      <c r="D77" s="216" t="s">
        <v>516</v>
      </c>
      <c r="E77" s="627" t="n">
        <v>0.375</v>
      </c>
      <c r="F77" s="646" t="n">
        <v>21</v>
      </c>
      <c r="G77" s="628" t="n">
        <v>3350</v>
      </c>
      <c r="H77" s="628" t="n">
        <v>3932.58333333333</v>
      </c>
      <c r="I77" s="628" t="n">
        <v>3932.58333333333</v>
      </c>
      <c r="J77" s="628" t="n">
        <v>3932.58333333333</v>
      </c>
      <c r="K77" s="628" t="n">
        <v>3932.58333333333</v>
      </c>
      <c r="L77" s="628" t="n">
        <v>3932.58333333333</v>
      </c>
      <c r="M77" s="628" t="n">
        <v>3932.58333333333</v>
      </c>
      <c r="N77" s="226" t="n">
        <f aca="false">+M77/1.1</f>
        <v>3575.07575757576</v>
      </c>
      <c r="O77" s="647"/>
      <c r="V77" s="647"/>
    </row>
    <row r="78" customFormat="false" ht="15" hidden="false" customHeight="false" outlineLevel="0" collapsed="false">
      <c r="A78" s="626" t="s">
        <v>518</v>
      </c>
      <c r="B78" s="626" t="s">
        <v>518</v>
      </c>
      <c r="C78" s="215" t="s">
        <v>517</v>
      </c>
      <c r="D78" s="216" t="s">
        <v>518</v>
      </c>
      <c r="E78" s="627" t="n">
        <v>0.375</v>
      </c>
      <c r="F78" s="646" t="n">
        <v>21</v>
      </c>
      <c r="G78" s="628" t="n">
        <v>3350</v>
      </c>
      <c r="H78" s="628" t="n">
        <v>3932.58333333333</v>
      </c>
      <c r="I78" s="628" t="n">
        <v>3932.58333333333</v>
      </c>
      <c r="J78" s="628" t="n">
        <v>3932.58333333333</v>
      </c>
      <c r="K78" s="628" t="n">
        <v>3932.58333333333</v>
      </c>
      <c r="L78" s="628" t="n">
        <v>3932.58333333333</v>
      </c>
      <c r="M78" s="628" t="n">
        <v>3932.58333333333</v>
      </c>
      <c r="N78" s="226" t="n">
        <f aca="false">+M78/1.1</f>
        <v>3575.07575757576</v>
      </c>
      <c r="O78" s="647"/>
      <c r="V78" s="647"/>
    </row>
    <row r="79" customFormat="false" ht="15" hidden="false" customHeight="false" outlineLevel="0" collapsed="false">
      <c r="A79" s="626" t="s">
        <v>519</v>
      </c>
      <c r="B79" s="626" t="s">
        <v>1226</v>
      </c>
      <c r="C79" s="215" t="n">
        <v>111998</v>
      </c>
      <c r="D79" s="216" t="s">
        <v>519</v>
      </c>
      <c r="E79" s="627" t="n">
        <v>6.7</v>
      </c>
      <c r="F79" s="653" t="n">
        <v>0</v>
      </c>
      <c r="G79" s="628" t="n">
        <v>30738</v>
      </c>
      <c r="H79" s="628" t="n">
        <v>30738</v>
      </c>
      <c r="I79" s="628" t="n">
        <v>30738</v>
      </c>
      <c r="J79" s="628" t="n">
        <v>30738</v>
      </c>
      <c r="K79" s="628" t="n">
        <v>30738</v>
      </c>
      <c r="L79" s="628" t="n">
        <v>30738</v>
      </c>
      <c r="M79" s="628" t="n">
        <v>30738</v>
      </c>
      <c r="N79" s="226" t="n">
        <f aca="false">+M79/1.1</f>
        <v>27943.6363636364</v>
      </c>
      <c r="O79" s="647"/>
      <c r="V79" s="647"/>
    </row>
    <row r="80" customFormat="false" ht="15" hidden="false" customHeight="false" outlineLevel="0" collapsed="false">
      <c r="A80" s="626" t="s">
        <v>521</v>
      </c>
      <c r="B80" s="626" t="s">
        <v>521</v>
      </c>
      <c r="C80" s="215" t="s">
        <v>520</v>
      </c>
      <c r="D80" s="216" t="s">
        <v>521</v>
      </c>
      <c r="E80" s="627" t="n">
        <v>6.7</v>
      </c>
      <c r="F80" s="653" t="n">
        <v>0</v>
      </c>
      <c r="G80" s="628" t="n">
        <v>30738</v>
      </c>
      <c r="H80" s="628" t="n">
        <v>30738</v>
      </c>
      <c r="I80" s="628" t="n">
        <v>30738</v>
      </c>
      <c r="J80" s="628" t="n">
        <v>30738</v>
      </c>
      <c r="K80" s="628" t="n">
        <v>30738</v>
      </c>
      <c r="L80" s="628" t="n">
        <v>30738</v>
      </c>
      <c r="M80" s="628" t="n">
        <v>30738</v>
      </c>
      <c r="N80" s="226" t="n">
        <f aca="false">+M80/1.1</f>
        <v>27943.6363636364</v>
      </c>
      <c r="O80" s="647"/>
      <c r="V80" s="647"/>
    </row>
    <row r="81" customFormat="false" ht="15" hidden="false" customHeight="false" outlineLevel="0" collapsed="false">
      <c r="A81" s="626" t="s">
        <v>523</v>
      </c>
      <c r="B81" s="626" t="s">
        <v>523</v>
      </c>
      <c r="C81" s="215" t="s">
        <v>522</v>
      </c>
      <c r="D81" s="216" t="s">
        <v>523</v>
      </c>
      <c r="E81" s="627" t="n">
        <v>0.558333333333333</v>
      </c>
      <c r="F81" s="653" t="n">
        <v>0</v>
      </c>
      <c r="G81" s="628" t="n">
        <v>2561.5</v>
      </c>
      <c r="H81" s="628" t="n">
        <v>2561.5</v>
      </c>
      <c r="I81" s="628" t="n">
        <v>2561.5</v>
      </c>
      <c r="J81" s="628" t="n">
        <v>2561.5</v>
      </c>
      <c r="K81" s="628" t="n">
        <v>2561.5</v>
      </c>
      <c r="L81" s="628" t="n">
        <v>2561.5</v>
      </c>
      <c r="M81" s="628" t="n">
        <v>2561.5</v>
      </c>
      <c r="N81" s="226" t="n">
        <f aca="false">+M81/1.1</f>
        <v>2328.63636363636</v>
      </c>
      <c r="O81" s="647"/>
      <c r="V81" s="647"/>
    </row>
    <row r="82" customFormat="false" ht="15" hidden="false" customHeight="false" outlineLevel="0" collapsed="false">
      <c r="A82" s="626" t="s">
        <v>525</v>
      </c>
      <c r="B82" s="626" t="s">
        <v>525</v>
      </c>
      <c r="C82" s="215" t="s">
        <v>524</v>
      </c>
      <c r="D82" s="216" t="s">
        <v>525</v>
      </c>
      <c r="E82" s="627" t="n">
        <v>0.558333333333333</v>
      </c>
      <c r="F82" s="653" t="n">
        <v>0</v>
      </c>
      <c r="G82" s="628" t="n">
        <v>2561.5</v>
      </c>
      <c r="H82" s="628" t="n">
        <v>2561.5</v>
      </c>
      <c r="I82" s="628" t="n">
        <v>2561.5</v>
      </c>
      <c r="J82" s="628" t="n">
        <v>2561.5</v>
      </c>
      <c r="K82" s="628" t="n">
        <v>2561.5</v>
      </c>
      <c r="L82" s="628" t="n">
        <v>2561.5</v>
      </c>
      <c r="M82" s="628" t="n">
        <v>2561.5</v>
      </c>
      <c r="N82" s="226" t="n">
        <f aca="false">+M82/1.1</f>
        <v>2328.63636363636</v>
      </c>
      <c r="O82" s="647"/>
      <c r="V82" s="647"/>
    </row>
    <row r="83" customFormat="false" ht="15" hidden="false" customHeight="false" outlineLevel="0" collapsed="false">
      <c r="A83" s="626" t="s">
        <v>527</v>
      </c>
      <c r="B83" s="626" t="s">
        <v>527</v>
      </c>
      <c r="C83" s="215" t="s">
        <v>526</v>
      </c>
      <c r="D83" s="216" t="s">
        <v>527</v>
      </c>
      <c r="E83" s="627" t="n">
        <v>6.7</v>
      </c>
      <c r="F83" s="653" t="n">
        <v>0</v>
      </c>
      <c r="G83" s="628" t="n">
        <v>30738</v>
      </c>
      <c r="H83" s="628" t="n">
        <v>30738</v>
      </c>
      <c r="I83" s="628" t="n">
        <v>30738</v>
      </c>
      <c r="J83" s="628" t="n">
        <v>30738</v>
      </c>
      <c r="K83" s="628" t="n">
        <v>30738</v>
      </c>
      <c r="L83" s="628" t="n">
        <v>30738</v>
      </c>
      <c r="M83" s="628" t="n">
        <v>30738</v>
      </c>
      <c r="N83" s="226" t="n">
        <f aca="false">+M83/1.1</f>
        <v>27943.6363636364</v>
      </c>
      <c r="O83" s="647"/>
      <c r="V83" s="647"/>
    </row>
    <row r="84" customFormat="false" ht="15" hidden="false" customHeight="false" outlineLevel="0" collapsed="false">
      <c r="A84" s="626" t="s">
        <v>529</v>
      </c>
      <c r="B84" s="626" t="s">
        <v>529</v>
      </c>
      <c r="C84" s="215" t="s">
        <v>528</v>
      </c>
      <c r="D84" s="216" t="s">
        <v>529</v>
      </c>
      <c r="E84" s="627" t="n">
        <v>0.558333333333333</v>
      </c>
      <c r="F84" s="653" t="n">
        <v>0</v>
      </c>
      <c r="G84" s="628" t="n">
        <v>2561.5</v>
      </c>
      <c r="H84" s="628" t="n">
        <v>2561.5</v>
      </c>
      <c r="I84" s="628" t="n">
        <v>2561.5</v>
      </c>
      <c r="J84" s="628" t="n">
        <v>2561.5</v>
      </c>
      <c r="K84" s="628" t="n">
        <v>2561.5</v>
      </c>
      <c r="L84" s="628" t="n">
        <v>2561.5</v>
      </c>
      <c r="M84" s="628" t="n">
        <v>2561.5</v>
      </c>
      <c r="N84" s="226" t="n">
        <f aca="false">+M84/1.1</f>
        <v>2328.63636363636</v>
      </c>
      <c r="O84" s="647"/>
      <c r="V84" s="647"/>
    </row>
    <row r="85" customFormat="false" ht="15" hidden="false" customHeight="false" outlineLevel="0" collapsed="false">
      <c r="A85" s="626" t="s">
        <v>531</v>
      </c>
      <c r="B85" s="626" t="s">
        <v>531</v>
      </c>
      <c r="C85" s="215" t="s">
        <v>530</v>
      </c>
      <c r="D85" s="216" t="s">
        <v>531</v>
      </c>
      <c r="E85" s="627" t="n">
        <v>6.7</v>
      </c>
      <c r="F85" s="653" t="n">
        <v>0</v>
      </c>
      <c r="G85" s="628" t="n">
        <v>30738</v>
      </c>
      <c r="H85" s="628" t="n">
        <v>30738</v>
      </c>
      <c r="I85" s="628" t="n">
        <v>30738</v>
      </c>
      <c r="J85" s="628" t="n">
        <v>30738</v>
      </c>
      <c r="K85" s="628" t="n">
        <v>30738</v>
      </c>
      <c r="L85" s="628" t="n">
        <v>30738</v>
      </c>
      <c r="M85" s="628" t="n">
        <v>30738</v>
      </c>
      <c r="N85" s="226" t="n">
        <f aca="false">+M85/1.1</f>
        <v>27943.6363636364</v>
      </c>
      <c r="O85" s="647"/>
      <c r="V85" s="647"/>
    </row>
    <row r="86" customFormat="false" ht="15" hidden="false" customHeight="false" outlineLevel="0" collapsed="false">
      <c r="A86" s="626" t="s">
        <v>533</v>
      </c>
      <c r="B86" s="626" t="s">
        <v>533</v>
      </c>
      <c r="C86" s="237" t="s">
        <v>532</v>
      </c>
      <c r="D86" s="216" t="s">
        <v>533</v>
      </c>
      <c r="E86" s="627" t="n">
        <v>0.558333333333333</v>
      </c>
      <c r="F86" s="653" t="n">
        <v>0</v>
      </c>
      <c r="G86" s="628" t="n">
        <v>2561.5</v>
      </c>
      <c r="H86" s="628" t="n">
        <v>2561.5</v>
      </c>
      <c r="I86" s="628" t="n">
        <v>2561.5</v>
      </c>
      <c r="J86" s="628" t="n">
        <v>2561.5</v>
      </c>
      <c r="K86" s="628" t="n">
        <v>2561.5</v>
      </c>
      <c r="L86" s="628" t="n">
        <v>2561.5</v>
      </c>
      <c r="M86" s="628" t="n">
        <v>2561.5</v>
      </c>
      <c r="N86" s="226" t="n">
        <f aca="false">+M86/1.1</f>
        <v>2328.63636363636</v>
      </c>
      <c r="O86" s="647"/>
      <c r="V86" s="647"/>
    </row>
    <row r="87" customFormat="false" ht="15" hidden="false" customHeight="false" outlineLevel="0" collapsed="false">
      <c r="A87" s="626" t="s">
        <v>1227</v>
      </c>
      <c r="B87" s="626" t="s">
        <v>1227</v>
      </c>
      <c r="C87" s="215" t="n">
        <v>74567</v>
      </c>
      <c r="D87" s="216" t="s">
        <v>534</v>
      </c>
      <c r="E87" s="627" t="n">
        <v>6.7</v>
      </c>
      <c r="F87" s="653" t="n">
        <v>0</v>
      </c>
      <c r="G87" s="628" t="n">
        <v>30738</v>
      </c>
      <c r="H87" s="628" t="n">
        <v>30738</v>
      </c>
      <c r="I87" s="628" t="n">
        <v>30738</v>
      </c>
      <c r="J87" s="628" t="n">
        <v>30738</v>
      </c>
      <c r="K87" s="628" t="n">
        <v>30738</v>
      </c>
      <c r="L87" s="628" t="n">
        <v>30738</v>
      </c>
      <c r="M87" s="628" t="n">
        <v>30738</v>
      </c>
      <c r="N87" s="226" t="n">
        <f aca="false">+M87/1.1</f>
        <v>27943.6363636364</v>
      </c>
      <c r="O87" s="647"/>
      <c r="V87" s="647"/>
    </row>
    <row r="88" customFormat="false" ht="15" hidden="false" customHeight="false" outlineLevel="0" collapsed="false">
      <c r="A88" s="626" t="s">
        <v>536</v>
      </c>
      <c r="B88" s="626" t="s">
        <v>536</v>
      </c>
      <c r="C88" s="215" t="s">
        <v>535</v>
      </c>
      <c r="D88" s="216" t="s">
        <v>536</v>
      </c>
      <c r="E88" s="627" t="n">
        <v>6.7</v>
      </c>
      <c r="F88" s="653" t="n">
        <v>0</v>
      </c>
      <c r="G88" s="628" t="n">
        <v>30738</v>
      </c>
      <c r="H88" s="628" t="n">
        <v>30738</v>
      </c>
      <c r="I88" s="628" t="n">
        <v>30738</v>
      </c>
      <c r="J88" s="628" t="n">
        <v>30738</v>
      </c>
      <c r="K88" s="628" t="n">
        <v>30738</v>
      </c>
      <c r="L88" s="628" t="n">
        <v>30738</v>
      </c>
      <c r="M88" s="628" t="n">
        <v>30738</v>
      </c>
      <c r="N88" s="226" t="n">
        <f aca="false">+M88/1.1</f>
        <v>27943.6363636364</v>
      </c>
      <c r="O88" s="647"/>
      <c r="V88" s="647"/>
    </row>
    <row r="89" customFormat="false" ht="15" hidden="false" customHeight="false" outlineLevel="0" collapsed="false">
      <c r="A89" s="626" t="s">
        <v>538</v>
      </c>
      <c r="B89" s="626" t="s">
        <v>538</v>
      </c>
      <c r="C89" s="215" t="s">
        <v>537</v>
      </c>
      <c r="D89" s="216" t="s">
        <v>538</v>
      </c>
      <c r="E89" s="627" t="n">
        <v>0.558333333333333</v>
      </c>
      <c r="F89" s="653" t="n">
        <v>0</v>
      </c>
      <c r="G89" s="628" t="n">
        <v>2561.5</v>
      </c>
      <c r="H89" s="628" t="n">
        <v>2561.5</v>
      </c>
      <c r="I89" s="628" t="n">
        <v>2561.5</v>
      </c>
      <c r="J89" s="628" t="n">
        <v>2561.5</v>
      </c>
      <c r="K89" s="628" t="n">
        <v>2561.5</v>
      </c>
      <c r="L89" s="628" t="n">
        <v>2561.5</v>
      </c>
      <c r="M89" s="628" t="n">
        <v>2561.5</v>
      </c>
      <c r="N89" s="226" t="n">
        <f aca="false">+M89/1.1</f>
        <v>2328.63636363636</v>
      </c>
      <c r="O89" s="647"/>
      <c r="V89" s="647"/>
    </row>
    <row r="90" customFormat="false" ht="15" hidden="false" customHeight="false" outlineLevel="0" collapsed="false">
      <c r="A90" s="626" t="s">
        <v>540</v>
      </c>
      <c r="B90" s="626" t="s">
        <v>540</v>
      </c>
      <c r="C90" s="215" t="s">
        <v>539</v>
      </c>
      <c r="D90" s="216" t="s">
        <v>540</v>
      </c>
      <c r="E90" s="627" t="n">
        <v>0.558333333333333</v>
      </c>
      <c r="F90" s="653" t="n">
        <v>0</v>
      </c>
      <c r="G90" s="628" t="n">
        <v>2561.5</v>
      </c>
      <c r="H90" s="628" t="n">
        <v>2561.5</v>
      </c>
      <c r="I90" s="628" t="n">
        <v>2561.5</v>
      </c>
      <c r="J90" s="628" t="n">
        <v>2561.5</v>
      </c>
      <c r="K90" s="628" t="n">
        <v>2561.5</v>
      </c>
      <c r="L90" s="628" t="n">
        <v>2561.5</v>
      </c>
      <c r="M90" s="628" t="n">
        <v>2561.5</v>
      </c>
      <c r="N90" s="226" t="n">
        <f aca="false">+M90/1.1</f>
        <v>2328.63636363636</v>
      </c>
      <c r="O90" s="647"/>
      <c r="V90" s="647"/>
    </row>
    <row r="91" customFormat="false" ht="15" hidden="false" customHeight="false" outlineLevel="0" collapsed="false">
      <c r="A91" s="626" t="s">
        <v>542</v>
      </c>
      <c r="B91" s="626" t="s">
        <v>542</v>
      </c>
      <c r="C91" s="215" t="s">
        <v>541</v>
      </c>
      <c r="D91" s="216" t="s">
        <v>542</v>
      </c>
      <c r="E91" s="627" t="n">
        <v>6.7</v>
      </c>
      <c r="F91" s="653" t="n">
        <v>0</v>
      </c>
      <c r="G91" s="628" t="n">
        <v>30738</v>
      </c>
      <c r="H91" s="628" t="n">
        <v>30738</v>
      </c>
      <c r="I91" s="628" t="n">
        <v>30738</v>
      </c>
      <c r="J91" s="628" t="n">
        <v>30738</v>
      </c>
      <c r="K91" s="628" t="n">
        <v>30738</v>
      </c>
      <c r="L91" s="628" t="n">
        <v>30738</v>
      </c>
      <c r="M91" s="628" t="n">
        <v>30738</v>
      </c>
      <c r="N91" s="226" t="n">
        <f aca="false">+M91/1.1</f>
        <v>27943.6363636364</v>
      </c>
      <c r="O91" s="647"/>
      <c r="V91" s="647"/>
    </row>
    <row r="92" customFormat="false" ht="15" hidden="false" customHeight="false" outlineLevel="0" collapsed="false">
      <c r="A92" s="626" t="s">
        <v>544</v>
      </c>
      <c r="B92" s="626" t="s">
        <v>544</v>
      </c>
      <c r="C92" s="215" t="s">
        <v>543</v>
      </c>
      <c r="D92" s="216" t="s">
        <v>544</v>
      </c>
      <c r="E92" s="627" t="n">
        <v>0.558333333333333</v>
      </c>
      <c r="F92" s="653" t="n">
        <v>0</v>
      </c>
      <c r="G92" s="628" t="n">
        <v>2561.5</v>
      </c>
      <c r="H92" s="628" t="n">
        <v>2561.5</v>
      </c>
      <c r="I92" s="628" t="n">
        <v>2561.5</v>
      </c>
      <c r="J92" s="628" t="n">
        <v>2561.5</v>
      </c>
      <c r="K92" s="628" t="n">
        <v>2561.5</v>
      </c>
      <c r="L92" s="628" t="n">
        <v>2561.5</v>
      </c>
      <c r="M92" s="628" t="n">
        <v>2561.5</v>
      </c>
      <c r="N92" s="226" t="n">
        <f aca="false">+M92/1.1</f>
        <v>2328.63636363636</v>
      </c>
      <c r="O92" s="647"/>
      <c r="V92" s="647"/>
    </row>
    <row r="93" customFormat="false" ht="15" hidden="false" customHeight="false" outlineLevel="0" collapsed="false">
      <c r="A93" s="626" t="s">
        <v>546</v>
      </c>
      <c r="B93" s="626" t="s">
        <v>546</v>
      </c>
      <c r="C93" s="215" t="s">
        <v>545</v>
      </c>
      <c r="D93" s="216" t="s">
        <v>546</v>
      </c>
      <c r="E93" s="627" t="n">
        <v>6.7</v>
      </c>
      <c r="F93" s="653" t="n">
        <v>0</v>
      </c>
      <c r="G93" s="628" t="n">
        <v>30738</v>
      </c>
      <c r="H93" s="628" t="n">
        <v>30738</v>
      </c>
      <c r="I93" s="628" t="n">
        <v>30738</v>
      </c>
      <c r="J93" s="628" t="n">
        <v>30738</v>
      </c>
      <c r="K93" s="628" t="n">
        <v>30738</v>
      </c>
      <c r="L93" s="628" t="n">
        <v>30738</v>
      </c>
      <c r="M93" s="628" t="n">
        <v>30738</v>
      </c>
      <c r="N93" s="226" t="n">
        <f aca="false">+M93/1.1</f>
        <v>27943.6363636364</v>
      </c>
      <c r="O93" s="647"/>
      <c r="V93" s="647"/>
    </row>
    <row r="94" customFormat="false" ht="15" hidden="false" customHeight="false" outlineLevel="0" collapsed="false">
      <c r="A94" s="626" t="s">
        <v>548</v>
      </c>
      <c r="B94" s="626" t="s">
        <v>548</v>
      </c>
      <c r="C94" s="215" t="s">
        <v>547</v>
      </c>
      <c r="D94" s="216" t="s">
        <v>548</v>
      </c>
      <c r="E94" s="627" t="n">
        <v>0.558333333333333</v>
      </c>
      <c r="F94" s="653" t="n">
        <v>0</v>
      </c>
      <c r="G94" s="628" t="n">
        <v>2561.5</v>
      </c>
      <c r="H94" s="628" t="n">
        <v>2561.5</v>
      </c>
      <c r="I94" s="628" t="n">
        <v>2561.5</v>
      </c>
      <c r="J94" s="628" t="n">
        <v>2561.5</v>
      </c>
      <c r="K94" s="628" t="n">
        <v>2561.5</v>
      </c>
      <c r="L94" s="628" t="n">
        <v>2561.5</v>
      </c>
      <c r="M94" s="628" t="n">
        <v>2561.5</v>
      </c>
      <c r="N94" s="226" t="n">
        <f aca="false">+M94/1.1</f>
        <v>2328.63636363636</v>
      </c>
      <c r="O94" s="647"/>
      <c r="V94" s="647"/>
    </row>
    <row r="95" customFormat="false" ht="15" hidden="false" customHeight="false" outlineLevel="0" collapsed="false">
      <c r="A95" s="626" t="s">
        <v>550</v>
      </c>
      <c r="B95" s="626" t="s">
        <v>550</v>
      </c>
      <c r="C95" s="215" t="s">
        <v>549</v>
      </c>
      <c r="D95" s="216" t="s">
        <v>550</v>
      </c>
      <c r="E95" s="627" t="n">
        <v>0.558333333333333</v>
      </c>
      <c r="F95" s="653" t="n">
        <v>0</v>
      </c>
      <c r="G95" s="628" t="n">
        <v>2561.5</v>
      </c>
      <c r="H95" s="628" t="n">
        <v>2561.5</v>
      </c>
      <c r="I95" s="628" t="n">
        <v>2561.5</v>
      </c>
      <c r="J95" s="628" t="n">
        <v>2561.5</v>
      </c>
      <c r="K95" s="628" t="n">
        <v>2561.5</v>
      </c>
      <c r="L95" s="628" t="n">
        <v>2561.5</v>
      </c>
      <c r="M95" s="628" t="n">
        <v>2561.5</v>
      </c>
      <c r="N95" s="226" t="n">
        <f aca="false">+M95/1.1</f>
        <v>2328.63636363636</v>
      </c>
      <c r="O95" s="647"/>
      <c r="V95" s="647"/>
    </row>
    <row r="96" customFormat="false" ht="15" hidden="false" customHeight="false" outlineLevel="0" collapsed="false">
      <c r="A96" s="626" t="s">
        <v>552</v>
      </c>
      <c r="B96" s="626" t="s">
        <v>1228</v>
      </c>
      <c r="C96" s="215" t="s">
        <v>551</v>
      </c>
      <c r="D96" s="216" t="s">
        <v>1229</v>
      </c>
      <c r="E96" s="627" t="n">
        <v>6.7</v>
      </c>
      <c r="F96" s="653" t="n">
        <v>0</v>
      </c>
      <c r="G96" s="628" t="n">
        <v>30738</v>
      </c>
      <c r="H96" s="628" t="n">
        <v>30738</v>
      </c>
      <c r="I96" s="628" t="n">
        <v>30738</v>
      </c>
      <c r="J96" s="628" t="n">
        <v>30738</v>
      </c>
      <c r="K96" s="628" t="n">
        <v>30738</v>
      </c>
      <c r="L96" s="628" t="n">
        <v>30738</v>
      </c>
      <c r="M96" s="628" t="n">
        <v>30738</v>
      </c>
      <c r="N96" s="226" t="n">
        <f aca="false">+M96/1.1</f>
        <v>27943.6363636364</v>
      </c>
      <c r="O96" s="647"/>
      <c r="V96" s="647"/>
    </row>
    <row r="97" customFormat="false" ht="15" hidden="false" customHeight="false" outlineLevel="0" collapsed="false">
      <c r="A97" s="626" t="s">
        <v>554</v>
      </c>
      <c r="B97" s="626" t="s">
        <v>554</v>
      </c>
      <c r="C97" s="215" t="s">
        <v>553</v>
      </c>
      <c r="D97" s="216" t="s">
        <v>1230</v>
      </c>
      <c r="E97" s="627" t="n">
        <v>6.7</v>
      </c>
      <c r="F97" s="653" t="n">
        <v>0</v>
      </c>
      <c r="G97" s="628" t="n">
        <v>30738</v>
      </c>
      <c r="H97" s="628" t="n">
        <v>30738</v>
      </c>
      <c r="I97" s="628" t="n">
        <v>30738</v>
      </c>
      <c r="J97" s="628" t="n">
        <v>30738</v>
      </c>
      <c r="K97" s="628" t="n">
        <v>30738</v>
      </c>
      <c r="L97" s="628" t="n">
        <v>30738</v>
      </c>
      <c r="M97" s="628" t="n">
        <v>30738</v>
      </c>
      <c r="N97" s="226" t="n">
        <f aca="false">+M97/1.1</f>
        <v>27943.6363636364</v>
      </c>
      <c r="O97" s="647"/>
      <c r="V97" s="647"/>
    </row>
    <row r="98" customFormat="false" ht="15" hidden="false" customHeight="false" outlineLevel="0" collapsed="false">
      <c r="A98" s="626" t="s">
        <v>556</v>
      </c>
      <c r="B98" s="626" t="s">
        <v>556</v>
      </c>
      <c r="C98" s="215" t="s">
        <v>555</v>
      </c>
      <c r="D98" s="216" t="s">
        <v>556</v>
      </c>
      <c r="E98" s="627" t="n">
        <v>0.558333333333333</v>
      </c>
      <c r="F98" s="653" t="n">
        <v>0</v>
      </c>
      <c r="G98" s="628" t="n">
        <v>2561.5</v>
      </c>
      <c r="H98" s="628" t="n">
        <v>2561.5</v>
      </c>
      <c r="I98" s="628" t="n">
        <v>2561.5</v>
      </c>
      <c r="J98" s="628" t="n">
        <v>2561.5</v>
      </c>
      <c r="K98" s="628" t="n">
        <v>2561.5</v>
      </c>
      <c r="L98" s="628" t="n">
        <v>2561.5</v>
      </c>
      <c r="M98" s="628" t="n">
        <v>2561.5</v>
      </c>
      <c r="N98" s="226" t="n">
        <f aca="false">+M98/1.1</f>
        <v>2328.63636363636</v>
      </c>
      <c r="O98" s="647"/>
      <c r="V98" s="647"/>
    </row>
    <row r="99" customFormat="false" ht="15" hidden="false" customHeight="false" outlineLevel="0" collapsed="false">
      <c r="A99" s="626" t="s">
        <v>552</v>
      </c>
      <c r="B99" s="626" t="s">
        <v>552</v>
      </c>
      <c r="C99" s="215" t="n">
        <v>124771</v>
      </c>
      <c r="D99" s="216" t="s">
        <v>1229</v>
      </c>
      <c r="E99" s="627" t="n">
        <v>6.7</v>
      </c>
      <c r="F99" s="653" t="n">
        <v>0</v>
      </c>
      <c r="G99" s="628" t="n">
        <v>30738</v>
      </c>
      <c r="H99" s="628" t="n">
        <v>30738</v>
      </c>
      <c r="I99" s="628" t="n">
        <v>30738</v>
      </c>
      <c r="J99" s="628" t="n">
        <v>30738</v>
      </c>
      <c r="K99" s="628" t="n">
        <v>30738</v>
      </c>
      <c r="L99" s="628" t="n">
        <v>30738</v>
      </c>
      <c r="M99" s="628" t="n">
        <v>30738</v>
      </c>
      <c r="N99" s="226" t="n">
        <f aca="false">+M99/1.1</f>
        <v>27943.6363636364</v>
      </c>
      <c r="O99" s="647"/>
      <c r="V99" s="647"/>
    </row>
    <row r="100" customFormat="false" ht="15" hidden="false" customHeight="false" outlineLevel="0" collapsed="false">
      <c r="A100" s="626" t="s">
        <v>556</v>
      </c>
      <c r="B100" s="626" t="s">
        <v>556</v>
      </c>
      <c r="C100" s="215" t="s">
        <v>557</v>
      </c>
      <c r="D100" s="216" t="s">
        <v>556</v>
      </c>
      <c r="E100" s="627" t="n">
        <v>0.558333333333333</v>
      </c>
      <c r="F100" s="653" t="n">
        <v>0</v>
      </c>
      <c r="G100" s="628" t="n">
        <v>2561.5</v>
      </c>
      <c r="H100" s="628" t="n">
        <v>2561.5</v>
      </c>
      <c r="I100" s="628" t="n">
        <v>2561.5</v>
      </c>
      <c r="J100" s="628" t="n">
        <v>2561.5</v>
      </c>
      <c r="K100" s="628" t="n">
        <v>2561.5</v>
      </c>
      <c r="L100" s="628" t="n">
        <v>2561.5</v>
      </c>
      <c r="M100" s="628" t="n">
        <v>2561.5</v>
      </c>
      <c r="N100" s="226" t="n">
        <f aca="false">+M100/1.1</f>
        <v>2328.63636363636</v>
      </c>
      <c r="O100" s="647"/>
      <c r="V100" s="647"/>
    </row>
    <row r="101" customFormat="false" ht="15" hidden="false" customHeight="false" outlineLevel="0" collapsed="false">
      <c r="A101" s="626" t="s">
        <v>559</v>
      </c>
      <c r="B101" s="626" t="s">
        <v>559</v>
      </c>
      <c r="C101" s="215" t="s">
        <v>558</v>
      </c>
      <c r="D101" s="216" t="s">
        <v>1231</v>
      </c>
      <c r="E101" s="627" t="n">
        <v>0.558333333333333</v>
      </c>
      <c r="F101" s="653" t="n">
        <v>0</v>
      </c>
      <c r="G101" s="628" t="n">
        <v>2561.5</v>
      </c>
      <c r="H101" s="628" t="n">
        <v>2561.5</v>
      </c>
      <c r="I101" s="628" t="n">
        <v>2561.5</v>
      </c>
      <c r="J101" s="628" t="n">
        <v>2561.5</v>
      </c>
      <c r="K101" s="628" t="n">
        <v>2561.5</v>
      </c>
      <c r="L101" s="628" t="n">
        <v>2561.5</v>
      </c>
      <c r="M101" s="628" t="n">
        <v>2561.5</v>
      </c>
      <c r="N101" s="226" t="n">
        <f aca="false">+M101/1.1</f>
        <v>2328.63636363636</v>
      </c>
      <c r="O101" s="647"/>
      <c r="V101" s="647"/>
    </row>
    <row r="102" customFormat="false" ht="15" hidden="false" customHeight="false" outlineLevel="0" collapsed="false">
      <c r="A102" s="626" t="s">
        <v>1232</v>
      </c>
      <c r="B102" s="626" t="s">
        <v>1232</v>
      </c>
      <c r="C102" s="215" t="n">
        <v>74568</v>
      </c>
      <c r="D102" s="216" t="s">
        <v>560</v>
      </c>
      <c r="E102" s="627" t="n">
        <v>6.7</v>
      </c>
      <c r="F102" s="653" t="n">
        <v>0</v>
      </c>
      <c r="G102" s="628" t="n">
        <v>30738</v>
      </c>
      <c r="H102" s="628" t="n">
        <v>30738</v>
      </c>
      <c r="I102" s="628" t="n">
        <v>30738</v>
      </c>
      <c r="J102" s="628" t="n">
        <v>30738</v>
      </c>
      <c r="K102" s="628" t="n">
        <v>30738</v>
      </c>
      <c r="L102" s="628" t="n">
        <v>30738</v>
      </c>
      <c r="M102" s="628" t="n">
        <v>30738</v>
      </c>
      <c r="N102" s="226" t="n">
        <f aca="false">+M102/1.1</f>
        <v>27943.6363636364</v>
      </c>
      <c r="O102" s="647"/>
      <c r="V102" s="647"/>
    </row>
    <row r="103" customFormat="false" ht="15" hidden="false" customHeight="false" outlineLevel="0" collapsed="false">
      <c r="A103" s="626" t="s">
        <v>562</v>
      </c>
      <c r="B103" s="626" t="s">
        <v>562</v>
      </c>
      <c r="C103" s="215" t="s">
        <v>561</v>
      </c>
      <c r="D103" s="216" t="s">
        <v>562</v>
      </c>
      <c r="E103" s="627" t="n">
        <v>6.7</v>
      </c>
      <c r="F103" s="653" t="n">
        <v>0</v>
      </c>
      <c r="G103" s="628" t="n">
        <v>30738</v>
      </c>
      <c r="H103" s="628" t="n">
        <v>30738</v>
      </c>
      <c r="I103" s="628" t="n">
        <v>30738</v>
      </c>
      <c r="J103" s="628" t="n">
        <v>30738</v>
      </c>
      <c r="K103" s="628" t="n">
        <v>30738</v>
      </c>
      <c r="L103" s="628" t="n">
        <v>30738</v>
      </c>
      <c r="M103" s="628" t="n">
        <v>30738</v>
      </c>
      <c r="N103" s="226" t="n">
        <f aca="false">+M103/1.1</f>
        <v>27943.6363636364</v>
      </c>
      <c r="O103" s="647"/>
      <c r="V103" s="647"/>
    </row>
    <row r="104" customFormat="false" ht="15" hidden="false" customHeight="false" outlineLevel="0" collapsed="false">
      <c r="A104" s="626" t="s">
        <v>564</v>
      </c>
      <c r="B104" s="626" t="s">
        <v>564</v>
      </c>
      <c r="C104" s="215" t="s">
        <v>563</v>
      </c>
      <c r="D104" s="216" t="s">
        <v>564</v>
      </c>
      <c r="E104" s="627" t="n">
        <v>0.558333333333333</v>
      </c>
      <c r="F104" s="653" t="n">
        <v>0</v>
      </c>
      <c r="G104" s="628" t="n">
        <v>2561.5</v>
      </c>
      <c r="H104" s="628" t="n">
        <v>2561.5</v>
      </c>
      <c r="I104" s="628" t="n">
        <v>2561.5</v>
      </c>
      <c r="J104" s="628" t="n">
        <v>2561.5</v>
      </c>
      <c r="K104" s="628" t="n">
        <v>2561.5</v>
      </c>
      <c r="L104" s="628" t="n">
        <v>2561.5</v>
      </c>
      <c r="M104" s="628" t="n">
        <v>2561.5</v>
      </c>
      <c r="N104" s="226" t="n">
        <f aca="false">+M104/1.1</f>
        <v>2328.63636363636</v>
      </c>
      <c r="O104" s="647"/>
      <c r="V104" s="647"/>
    </row>
    <row r="105" customFormat="false" ht="15" hidden="false" customHeight="false" outlineLevel="0" collapsed="false">
      <c r="A105" s="626" t="s">
        <v>566</v>
      </c>
      <c r="B105" s="626" t="s">
        <v>566</v>
      </c>
      <c r="C105" s="215" t="s">
        <v>565</v>
      </c>
      <c r="D105" s="216" t="s">
        <v>566</v>
      </c>
      <c r="E105" s="627" t="n">
        <v>6.7</v>
      </c>
      <c r="F105" s="653" t="n">
        <v>0</v>
      </c>
      <c r="G105" s="628" t="n">
        <v>30738</v>
      </c>
      <c r="H105" s="628" t="n">
        <v>30738</v>
      </c>
      <c r="I105" s="628" t="n">
        <v>30738</v>
      </c>
      <c r="J105" s="628" t="n">
        <v>30738</v>
      </c>
      <c r="K105" s="628" t="n">
        <v>30738</v>
      </c>
      <c r="L105" s="628" t="n">
        <v>30738</v>
      </c>
      <c r="M105" s="628" t="n">
        <v>30738</v>
      </c>
      <c r="N105" s="226" t="n">
        <f aca="false">+M105/1.1</f>
        <v>27943.6363636364</v>
      </c>
      <c r="O105" s="647"/>
      <c r="V105" s="647"/>
    </row>
    <row r="106" customFormat="false" ht="15" hidden="false" customHeight="false" outlineLevel="0" collapsed="false">
      <c r="A106" s="626" t="s">
        <v>568</v>
      </c>
      <c r="B106" s="626" t="s">
        <v>568</v>
      </c>
      <c r="C106" s="215" t="s">
        <v>567</v>
      </c>
      <c r="D106" s="216" t="s">
        <v>568</v>
      </c>
      <c r="E106" s="627" t="n">
        <v>0.558333333333333</v>
      </c>
      <c r="F106" s="653" t="n">
        <v>0</v>
      </c>
      <c r="G106" s="628" t="n">
        <v>2561.5</v>
      </c>
      <c r="H106" s="628" t="n">
        <v>2561.5</v>
      </c>
      <c r="I106" s="628" t="n">
        <v>2561.5</v>
      </c>
      <c r="J106" s="628" t="n">
        <v>2561.5</v>
      </c>
      <c r="K106" s="628" t="n">
        <v>2561.5</v>
      </c>
      <c r="L106" s="628" t="n">
        <v>2561.5</v>
      </c>
      <c r="M106" s="628" t="n">
        <v>2561.5</v>
      </c>
      <c r="N106" s="226" t="n">
        <f aca="false">+M106/1.1</f>
        <v>2328.63636363636</v>
      </c>
      <c r="O106" s="647"/>
      <c r="V106" s="647"/>
    </row>
    <row r="107" customFormat="false" ht="15" hidden="false" customHeight="false" outlineLevel="0" collapsed="false">
      <c r="A107" s="626" t="s">
        <v>570</v>
      </c>
      <c r="B107" s="626" t="s">
        <v>570</v>
      </c>
      <c r="C107" s="215" t="s">
        <v>569</v>
      </c>
      <c r="D107" s="216" t="s">
        <v>570</v>
      </c>
      <c r="E107" s="627" t="n">
        <v>6.7</v>
      </c>
      <c r="F107" s="653" t="n">
        <v>0</v>
      </c>
      <c r="G107" s="628" t="n">
        <v>30738</v>
      </c>
      <c r="H107" s="628" t="n">
        <v>30738</v>
      </c>
      <c r="I107" s="628" t="n">
        <v>30738</v>
      </c>
      <c r="J107" s="628" t="n">
        <v>30738</v>
      </c>
      <c r="K107" s="628" t="n">
        <v>30738</v>
      </c>
      <c r="L107" s="628" t="n">
        <v>30738</v>
      </c>
      <c r="M107" s="628" t="n">
        <v>30738</v>
      </c>
      <c r="N107" s="226" t="n">
        <f aca="false">+M107/1.1</f>
        <v>27943.6363636364</v>
      </c>
      <c r="O107" s="647"/>
      <c r="V107" s="647"/>
    </row>
    <row r="108" customFormat="false" ht="15" hidden="false" customHeight="false" outlineLevel="0" collapsed="false">
      <c r="A108" s="626" t="s">
        <v>572</v>
      </c>
      <c r="B108" s="626" t="s">
        <v>572</v>
      </c>
      <c r="C108" s="215" t="s">
        <v>571</v>
      </c>
      <c r="D108" s="216" t="s">
        <v>572</v>
      </c>
      <c r="E108" s="627" t="n">
        <v>0.558333333333333</v>
      </c>
      <c r="F108" s="653" t="n">
        <v>0</v>
      </c>
      <c r="G108" s="628" t="n">
        <v>2561.5</v>
      </c>
      <c r="H108" s="628" t="n">
        <v>2561.5</v>
      </c>
      <c r="I108" s="628" t="n">
        <v>2561.5</v>
      </c>
      <c r="J108" s="628" t="n">
        <v>2561.5</v>
      </c>
      <c r="K108" s="628" t="n">
        <v>2561.5</v>
      </c>
      <c r="L108" s="628" t="n">
        <v>2561.5</v>
      </c>
      <c r="M108" s="628" t="n">
        <v>2561.5</v>
      </c>
      <c r="N108" s="226" t="n">
        <f aca="false">+M108/1.1</f>
        <v>2328.63636363636</v>
      </c>
      <c r="O108" s="647"/>
      <c r="V108" s="647"/>
    </row>
    <row r="109" customFormat="false" ht="15" hidden="false" customHeight="false" outlineLevel="0" collapsed="false">
      <c r="A109" s="626" t="s">
        <v>574</v>
      </c>
      <c r="B109" s="626" t="s">
        <v>574</v>
      </c>
      <c r="C109" s="215" t="s">
        <v>573</v>
      </c>
      <c r="D109" s="216" t="s">
        <v>574</v>
      </c>
      <c r="E109" s="627" t="n">
        <v>0.558333333333333</v>
      </c>
      <c r="F109" s="653" t="n">
        <v>0</v>
      </c>
      <c r="G109" s="628" t="n">
        <v>2561.5</v>
      </c>
      <c r="H109" s="628" t="n">
        <v>2561.5</v>
      </c>
      <c r="I109" s="628" t="n">
        <v>2561.5</v>
      </c>
      <c r="J109" s="628" t="n">
        <v>2561.5</v>
      </c>
      <c r="K109" s="628" t="n">
        <v>2561.5</v>
      </c>
      <c r="L109" s="628" t="n">
        <v>2561.5</v>
      </c>
      <c r="M109" s="628" t="n">
        <v>2561.5</v>
      </c>
      <c r="N109" s="226" t="n">
        <f aca="false">+M109/1.1</f>
        <v>2328.63636363636</v>
      </c>
      <c r="O109" s="647"/>
      <c r="V109" s="647"/>
    </row>
    <row r="110" customFormat="false" ht="15" hidden="false" customHeight="false" outlineLevel="0" collapsed="false">
      <c r="A110" s="626" t="s">
        <v>1233</v>
      </c>
      <c r="B110" s="626" t="s">
        <v>1233</v>
      </c>
      <c r="C110" s="215" t="n">
        <v>74593</v>
      </c>
      <c r="D110" s="216" t="s">
        <v>575</v>
      </c>
      <c r="E110" s="627" t="n">
        <v>6.7</v>
      </c>
      <c r="F110" s="653" t="n">
        <v>0</v>
      </c>
      <c r="G110" s="628" t="n">
        <v>30738</v>
      </c>
      <c r="H110" s="628" t="n">
        <v>30738</v>
      </c>
      <c r="I110" s="628" t="n">
        <v>30738</v>
      </c>
      <c r="J110" s="628" t="n">
        <v>30738</v>
      </c>
      <c r="K110" s="628" t="n">
        <v>30738</v>
      </c>
      <c r="L110" s="628" t="n">
        <v>30738</v>
      </c>
      <c r="M110" s="628" t="n">
        <v>30738</v>
      </c>
      <c r="N110" s="226" t="n">
        <f aca="false">+M110/1.1</f>
        <v>27943.6363636364</v>
      </c>
      <c r="O110" s="647"/>
      <c r="V110" s="647"/>
    </row>
    <row r="111" customFormat="false" ht="15" hidden="false" customHeight="false" outlineLevel="0" collapsed="false">
      <c r="A111" s="626" t="s">
        <v>577</v>
      </c>
      <c r="B111" s="626" t="s">
        <v>577</v>
      </c>
      <c r="C111" s="215" t="s">
        <v>576</v>
      </c>
      <c r="D111" s="216" t="s">
        <v>577</v>
      </c>
      <c r="E111" s="627" t="n">
        <v>6.7</v>
      </c>
      <c r="F111" s="653" t="n">
        <v>0</v>
      </c>
      <c r="G111" s="628" t="n">
        <v>30738</v>
      </c>
      <c r="H111" s="628" t="n">
        <v>30738</v>
      </c>
      <c r="I111" s="628" t="n">
        <v>30738</v>
      </c>
      <c r="J111" s="628" t="n">
        <v>30738</v>
      </c>
      <c r="K111" s="628" t="n">
        <v>30738</v>
      </c>
      <c r="L111" s="628" t="n">
        <v>30738</v>
      </c>
      <c r="M111" s="628" t="n">
        <v>30738</v>
      </c>
      <c r="N111" s="226" t="n">
        <f aca="false">+M111/1.1</f>
        <v>27943.6363636364</v>
      </c>
      <c r="O111" s="647"/>
      <c r="V111" s="647"/>
    </row>
    <row r="112" customFormat="false" ht="15" hidden="false" customHeight="false" outlineLevel="0" collapsed="false">
      <c r="A112" s="626" t="s">
        <v>579</v>
      </c>
      <c r="B112" s="626" t="s">
        <v>579</v>
      </c>
      <c r="C112" s="215" t="s">
        <v>578</v>
      </c>
      <c r="D112" s="216" t="s">
        <v>579</v>
      </c>
      <c r="E112" s="627" t="n">
        <v>0.558333333333333</v>
      </c>
      <c r="F112" s="653" t="n">
        <v>0</v>
      </c>
      <c r="G112" s="628" t="n">
        <v>2561.5</v>
      </c>
      <c r="H112" s="628" t="n">
        <v>2561.5</v>
      </c>
      <c r="I112" s="628" t="n">
        <v>2561.5</v>
      </c>
      <c r="J112" s="628" t="n">
        <v>2561.5</v>
      </c>
      <c r="K112" s="628" t="n">
        <v>2561.5</v>
      </c>
      <c r="L112" s="628" t="n">
        <v>2561.5</v>
      </c>
      <c r="M112" s="628" t="n">
        <v>2561.5</v>
      </c>
      <c r="N112" s="226" t="n">
        <f aca="false">+M112/1.1</f>
        <v>2328.63636363636</v>
      </c>
      <c r="O112" s="647"/>
      <c r="V112" s="647"/>
    </row>
    <row r="113" customFormat="false" ht="15" hidden="false" customHeight="false" outlineLevel="0" collapsed="false">
      <c r="A113" s="626" t="s">
        <v>581</v>
      </c>
      <c r="B113" s="626" t="s">
        <v>581</v>
      </c>
      <c r="C113" s="215" t="s">
        <v>580</v>
      </c>
      <c r="D113" s="216" t="s">
        <v>581</v>
      </c>
      <c r="E113" s="627" t="n">
        <v>0.558333333333333</v>
      </c>
      <c r="F113" s="653" t="n">
        <v>0</v>
      </c>
      <c r="G113" s="628" t="n">
        <v>2561.5</v>
      </c>
      <c r="H113" s="628" t="n">
        <v>2561.5</v>
      </c>
      <c r="I113" s="628" t="n">
        <v>2561.5</v>
      </c>
      <c r="J113" s="628" t="n">
        <v>2561.5</v>
      </c>
      <c r="K113" s="628" t="n">
        <v>2561.5</v>
      </c>
      <c r="L113" s="628" t="n">
        <v>2561.5</v>
      </c>
      <c r="M113" s="628" t="n">
        <v>2561.5</v>
      </c>
      <c r="N113" s="226" t="n">
        <f aca="false">+M113/1.1</f>
        <v>2328.63636363636</v>
      </c>
      <c r="O113" s="647"/>
      <c r="V113" s="647"/>
    </row>
    <row r="114" customFormat="false" ht="15" hidden="false" customHeight="false" outlineLevel="0" collapsed="false">
      <c r="A114" s="626" t="s">
        <v>583</v>
      </c>
      <c r="B114" s="626" t="s">
        <v>583</v>
      </c>
      <c r="C114" s="215" t="s">
        <v>582</v>
      </c>
      <c r="D114" s="216" t="s">
        <v>583</v>
      </c>
      <c r="E114" s="627" t="n">
        <v>6.7</v>
      </c>
      <c r="F114" s="653" t="n">
        <v>0</v>
      </c>
      <c r="G114" s="628" t="n">
        <v>30738</v>
      </c>
      <c r="H114" s="628" t="n">
        <v>30738</v>
      </c>
      <c r="I114" s="628" t="n">
        <v>30738</v>
      </c>
      <c r="J114" s="628" t="n">
        <v>30738</v>
      </c>
      <c r="K114" s="628" t="n">
        <v>30738</v>
      </c>
      <c r="L114" s="628" t="n">
        <v>30738</v>
      </c>
      <c r="M114" s="628" t="n">
        <v>30738</v>
      </c>
      <c r="N114" s="226" t="n">
        <f aca="false">+M114/1.1</f>
        <v>27943.6363636364</v>
      </c>
      <c r="O114" s="647"/>
      <c r="V114" s="647"/>
    </row>
    <row r="115" customFormat="false" ht="15" hidden="false" customHeight="false" outlineLevel="0" collapsed="false">
      <c r="A115" s="626" t="s">
        <v>585</v>
      </c>
      <c r="B115" s="626" t="s">
        <v>585</v>
      </c>
      <c r="C115" s="215" t="s">
        <v>584</v>
      </c>
      <c r="D115" s="216" t="s">
        <v>585</v>
      </c>
      <c r="E115" s="627" t="n">
        <v>0.558333333333333</v>
      </c>
      <c r="F115" s="653" t="n">
        <v>0</v>
      </c>
      <c r="G115" s="628" t="n">
        <v>2561.5</v>
      </c>
      <c r="H115" s="628" t="n">
        <v>2561.5</v>
      </c>
      <c r="I115" s="628" t="n">
        <v>2561.5</v>
      </c>
      <c r="J115" s="628" t="n">
        <v>2561.5</v>
      </c>
      <c r="K115" s="628" t="n">
        <v>2561.5</v>
      </c>
      <c r="L115" s="628" t="n">
        <v>2561.5</v>
      </c>
      <c r="M115" s="628" t="n">
        <v>2561.5</v>
      </c>
      <c r="N115" s="226" t="n">
        <f aca="false">+M115/1.1</f>
        <v>2328.63636363636</v>
      </c>
      <c r="O115" s="647"/>
      <c r="V115" s="647"/>
    </row>
    <row r="116" customFormat="false" ht="15" hidden="false" customHeight="false" outlineLevel="0" collapsed="false">
      <c r="A116" s="626" t="s">
        <v>587</v>
      </c>
      <c r="B116" s="626" t="s">
        <v>587</v>
      </c>
      <c r="C116" s="215" t="s">
        <v>586</v>
      </c>
      <c r="D116" s="216" t="s">
        <v>587</v>
      </c>
      <c r="E116" s="627" t="n">
        <v>6.7</v>
      </c>
      <c r="F116" s="653" t="n">
        <v>0</v>
      </c>
      <c r="G116" s="628" t="n">
        <v>30738</v>
      </c>
      <c r="H116" s="628" t="n">
        <v>30738</v>
      </c>
      <c r="I116" s="628" t="n">
        <v>30738</v>
      </c>
      <c r="J116" s="628" t="n">
        <v>30738</v>
      </c>
      <c r="K116" s="628" t="n">
        <v>30738</v>
      </c>
      <c r="L116" s="628" t="n">
        <v>30738</v>
      </c>
      <c r="M116" s="628" t="n">
        <v>30738</v>
      </c>
      <c r="N116" s="226" t="n">
        <f aca="false">+M116/1.1</f>
        <v>27943.6363636364</v>
      </c>
      <c r="O116" s="647"/>
      <c r="V116" s="647"/>
    </row>
    <row r="117" customFormat="false" ht="15" hidden="false" customHeight="false" outlineLevel="0" collapsed="false">
      <c r="A117" s="626" t="s">
        <v>589</v>
      </c>
      <c r="B117" s="626" t="s">
        <v>589</v>
      </c>
      <c r="C117" s="215" t="s">
        <v>588</v>
      </c>
      <c r="D117" s="216" t="s">
        <v>589</v>
      </c>
      <c r="E117" s="627" t="n">
        <v>0.558333333333333</v>
      </c>
      <c r="F117" s="653" t="n">
        <v>0</v>
      </c>
      <c r="G117" s="628" t="n">
        <v>2561.5</v>
      </c>
      <c r="H117" s="628" t="n">
        <v>2561.5</v>
      </c>
      <c r="I117" s="628" t="n">
        <v>2561.5</v>
      </c>
      <c r="J117" s="628" t="n">
        <v>2561.5</v>
      </c>
      <c r="K117" s="628" t="n">
        <v>2561.5</v>
      </c>
      <c r="L117" s="628" t="n">
        <v>2561.5</v>
      </c>
      <c r="M117" s="628" t="n">
        <v>2561.5</v>
      </c>
      <c r="N117" s="226" t="n">
        <f aca="false">+M117/1.1</f>
        <v>2328.63636363636</v>
      </c>
      <c r="O117" s="647"/>
      <c r="V117" s="647"/>
    </row>
    <row r="118" customFormat="false" ht="15" hidden="false" customHeight="false" outlineLevel="0" collapsed="false">
      <c r="A118" s="626" t="s">
        <v>590</v>
      </c>
      <c r="B118" s="626" t="s">
        <v>590</v>
      </c>
      <c r="C118" s="215" t="n">
        <v>86405</v>
      </c>
      <c r="D118" s="216" t="s">
        <v>590</v>
      </c>
      <c r="E118" s="627" t="n">
        <v>6.7</v>
      </c>
      <c r="F118" s="653" t="n">
        <v>0</v>
      </c>
      <c r="G118" s="628" t="n">
        <v>28500</v>
      </c>
      <c r="H118" s="628" t="n">
        <v>29355</v>
      </c>
      <c r="I118" s="628" t="n">
        <v>29355</v>
      </c>
      <c r="J118" s="628" t="n">
        <v>29355</v>
      </c>
      <c r="K118" s="628" t="n">
        <v>29355</v>
      </c>
      <c r="L118" s="628" t="n">
        <v>29355</v>
      </c>
      <c r="M118" s="628" t="n">
        <v>29355</v>
      </c>
      <c r="N118" s="226" t="n">
        <f aca="false">+M118/1.1</f>
        <v>26686.3636363636</v>
      </c>
      <c r="O118" s="647"/>
      <c r="V118" s="647"/>
    </row>
    <row r="119" customFormat="false" ht="15" hidden="false" customHeight="false" outlineLevel="0" collapsed="false">
      <c r="C119" s="215" t="n">
        <v>137294</v>
      </c>
      <c r="D119" s="216" t="s">
        <v>591</v>
      </c>
      <c r="E119" s="627" t="n">
        <v>6.7</v>
      </c>
      <c r="F119" s="653" t="n">
        <v>0</v>
      </c>
      <c r="G119" s="628" t="n">
        <v>0</v>
      </c>
      <c r="H119" s="628" t="n">
        <v>0</v>
      </c>
      <c r="I119" s="628" t="n">
        <v>0</v>
      </c>
      <c r="J119" s="628" t="n">
        <v>0</v>
      </c>
      <c r="K119" s="628" t="n">
        <v>26300</v>
      </c>
      <c r="L119" s="628" t="n">
        <v>26300</v>
      </c>
      <c r="M119" s="628" t="n">
        <v>26300</v>
      </c>
      <c r="N119" s="226" t="n">
        <f aca="false">+M119/1.1</f>
        <v>23909.0909090909</v>
      </c>
      <c r="O119" s="647"/>
      <c r="V119" s="647"/>
    </row>
    <row r="120" customFormat="false" ht="15" hidden="false" customHeight="false" outlineLevel="0" collapsed="false">
      <c r="C120" s="215" t="s">
        <v>592</v>
      </c>
      <c r="D120" s="216" t="s">
        <v>593</v>
      </c>
      <c r="E120" s="627" t="n">
        <v>6.7</v>
      </c>
      <c r="F120" s="653" t="n">
        <v>0</v>
      </c>
      <c r="G120" s="628" t="n">
        <v>0</v>
      </c>
      <c r="H120" s="628" t="n">
        <v>0</v>
      </c>
      <c r="I120" s="628" t="n">
        <v>0</v>
      </c>
      <c r="J120" s="628" t="n">
        <v>0</v>
      </c>
      <c r="K120" s="628" t="n">
        <v>2191.66666666667</v>
      </c>
      <c r="L120" s="628" t="n">
        <v>2191.66666666667</v>
      </c>
      <c r="M120" s="628" t="n">
        <v>2191.66666666667</v>
      </c>
      <c r="N120" s="226" t="n">
        <f aca="false">+M120/1.1</f>
        <v>1992.42424242424</v>
      </c>
      <c r="O120" s="647"/>
      <c r="V120" s="647"/>
    </row>
    <row r="121" customFormat="false" ht="15" hidden="false" customHeight="false" outlineLevel="0" collapsed="false">
      <c r="C121" s="240" t="n">
        <v>137295</v>
      </c>
      <c r="D121" s="241" t="s">
        <v>51</v>
      </c>
      <c r="E121" s="627" t="n">
        <v>6.7</v>
      </c>
      <c r="F121" s="653" t="n">
        <v>0</v>
      </c>
      <c r="G121" s="628" t="n">
        <v>0</v>
      </c>
      <c r="H121" s="628" t="n">
        <v>0</v>
      </c>
      <c r="I121" s="628" t="n">
        <v>0</v>
      </c>
      <c r="J121" s="628" t="n">
        <v>0</v>
      </c>
      <c r="K121" s="628" t="n">
        <v>26300</v>
      </c>
      <c r="L121" s="628" t="n">
        <v>26300</v>
      </c>
      <c r="M121" s="628" t="n">
        <v>26300</v>
      </c>
      <c r="N121" s="226" t="n">
        <f aca="false">+M121/1.1</f>
        <v>23909.0909090909</v>
      </c>
      <c r="O121" s="647"/>
      <c r="V121" s="647"/>
    </row>
    <row r="122" customFormat="false" ht="15" hidden="false" customHeight="false" outlineLevel="0" collapsed="false">
      <c r="C122" s="240" t="s">
        <v>594</v>
      </c>
      <c r="D122" s="241" t="s">
        <v>595</v>
      </c>
      <c r="E122" s="627" t="n">
        <v>6.7</v>
      </c>
      <c r="F122" s="653" t="n">
        <v>0</v>
      </c>
      <c r="G122" s="628" t="n">
        <v>0</v>
      </c>
      <c r="H122" s="628" t="n">
        <v>0</v>
      </c>
      <c r="I122" s="628" t="n">
        <v>0</v>
      </c>
      <c r="J122" s="628" t="n">
        <v>0</v>
      </c>
      <c r="K122" s="628" t="n">
        <v>26300</v>
      </c>
      <c r="L122" s="628" t="n">
        <v>26300</v>
      </c>
      <c r="M122" s="628" t="n">
        <v>26300</v>
      </c>
      <c r="N122" s="226" t="n">
        <f aca="false">+M122/1.1</f>
        <v>23909.0909090909</v>
      </c>
      <c r="O122" s="647"/>
      <c r="V122" s="647"/>
    </row>
    <row r="123" customFormat="false" ht="15" hidden="false" customHeight="false" outlineLevel="0" collapsed="false">
      <c r="C123" s="240" t="s">
        <v>596</v>
      </c>
      <c r="D123" s="241" t="s">
        <v>597</v>
      </c>
      <c r="E123" s="627" t="n">
        <v>0.558333333333333</v>
      </c>
      <c r="F123" s="653" t="n">
        <v>0</v>
      </c>
      <c r="G123" s="628" t="n">
        <v>0</v>
      </c>
      <c r="H123" s="628" t="n">
        <v>0</v>
      </c>
      <c r="I123" s="628" t="n">
        <v>0</v>
      </c>
      <c r="J123" s="628" t="n">
        <v>0</v>
      </c>
      <c r="K123" s="628" t="n">
        <v>2191.66666666667</v>
      </c>
      <c r="L123" s="628" t="n">
        <v>2191.66666666667</v>
      </c>
      <c r="M123" s="628" t="n">
        <v>2191.66666666667</v>
      </c>
      <c r="N123" s="226" t="n">
        <f aca="false">+M123/1.1</f>
        <v>1992.42424242424</v>
      </c>
      <c r="O123" s="647"/>
      <c r="V123" s="647"/>
    </row>
    <row r="124" customFormat="false" ht="15" hidden="false" customHeight="false" outlineLevel="0" collapsed="false">
      <c r="C124" s="240" t="s">
        <v>598</v>
      </c>
      <c r="D124" s="241" t="s">
        <v>599</v>
      </c>
      <c r="E124" s="627" t="n">
        <v>0.558333333333333</v>
      </c>
      <c r="F124" s="653" t="n">
        <v>0</v>
      </c>
      <c r="G124" s="628" t="n">
        <v>0</v>
      </c>
      <c r="H124" s="628" t="n">
        <v>0</v>
      </c>
      <c r="I124" s="628" t="n">
        <v>0</v>
      </c>
      <c r="J124" s="628" t="n">
        <v>0</v>
      </c>
      <c r="K124" s="628" t="n">
        <v>2191.66666666667</v>
      </c>
      <c r="L124" s="628" t="n">
        <v>2191.66666666667</v>
      </c>
      <c r="M124" s="628" t="n">
        <v>2191.66666666667</v>
      </c>
      <c r="N124" s="226" t="n">
        <f aca="false">+M124/1.1</f>
        <v>1992.42424242424</v>
      </c>
      <c r="O124" s="647"/>
      <c r="V124" s="647"/>
    </row>
    <row r="125" customFormat="false" ht="15" hidden="false" customHeight="false" outlineLevel="0" collapsed="false">
      <c r="A125" s="626" t="s">
        <v>54</v>
      </c>
      <c r="B125" s="626" t="s">
        <v>54</v>
      </c>
      <c r="C125" s="238" t="n">
        <v>145141</v>
      </c>
      <c r="D125" s="239" t="s">
        <v>54</v>
      </c>
      <c r="E125" s="627" t="n">
        <v>6.7</v>
      </c>
      <c r="F125" s="653" t="n">
        <v>0</v>
      </c>
      <c r="G125" s="628" t="n">
        <v>0</v>
      </c>
      <c r="H125" s="628" t="n">
        <v>0</v>
      </c>
      <c r="I125" s="628" t="n">
        <v>0</v>
      </c>
      <c r="J125" s="628" t="n">
        <v>33900</v>
      </c>
      <c r="K125" s="628" t="n">
        <v>33900</v>
      </c>
      <c r="L125" s="628" t="n">
        <v>33900</v>
      </c>
      <c r="M125" s="628" t="n">
        <v>33900</v>
      </c>
      <c r="N125" s="226" t="n">
        <f aca="false">+M125/1.1</f>
        <v>30818.1818181818</v>
      </c>
      <c r="O125" s="647"/>
      <c r="V125" s="647"/>
    </row>
    <row r="126" customFormat="false" ht="15" hidden="false" customHeight="false" outlineLevel="0" collapsed="false">
      <c r="C126" s="238" t="s">
        <v>600</v>
      </c>
      <c r="D126" s="239" t="s">
        <v>601</v>
      </c>
      <c r="E126" s="627" t="n">
        <v>6.7</v>
      </c>
      <c r="F126" s="653" t="n">
        <v>0</v>
      </c>
      <c r="G126" s="628" t="n">
        <v>0</v>
      </c>
      <c r="H126" s="628" t="n">
        <v>0</v>
      </c>
      <c r="I126" s="628" t="n">
        <v>0</v>
      </c>
      <c r="J126" s="628" t="n">
        <v>33900</v>
      </c>
      <c r="K126" s="628" t="n">
        <v>33900</v>
      </c>
      <c r="L126" s="628" t="n">
        <v>33900</v>
      </c>
      <c r="M126" s="628" t="n">
        <v>33900</v>
      </c>
      <c r="N126" s="226" t="n">
        <f aca="false">+M126/1.1</f>
        <v>30818.1818181818</v>
      </c>
      <c r="O126" s="647"/>
      <c r="V126" s="647"/>
    </row>
    <row r="127" customFormat="false" ht="15" hidden="false" customHeight="false" outlineLevel="0" collapsed="false">
      <c r="A127" s="626" t="s">
        <v>602</v>
      </c>
      <c r="B127" s="626" t="s">
        <v>602</v>
      </c>
      <c r="C127" s="238" t="s">
        <v>52</v>
      </c>
      <c r="D127" s="239" t="s">
        <v>602</v>
      </c>
      <c r="E127" s="627" t="n">
        <v>0.558333333333333</v>
      </c>
      <c r="F127" s="653" t="n">
        <v>0</v>
      </c>
      <c r="G127" s="628" t="n">
        <v>0</v>
      </c>
      <c r="H127" s="628" t="n">
        <v>0</v>
      </c>
      <c r="I127" s="628" t="n">
        <v>0</v>
      </c>
      <c r="J127" s="628" t="n">
        <v>2825</v>
      </c>
      <c r="K127" s="628" t="n">
        <v>2825</v>
      </c>
      <c r="L127" s="628" t="n">
        <v>2825</v>
      </c>
      <c r="M127" s="628" t="n">
        <v>2825</v>
      </c>
      <c r="N127" s="226" t="n">
        <f aca="false">+M127/1.1</f>
        <v>2568.18181818182</v>
      </c>
      <c r="O127" s="647"/>
      <c r="V127" s="647"/>
    </row>
    <row r="128" customFormat="false" ht="15" hidden="false" customHeight="false" outlineLevel="0" collapsed="false">
      <c r="C128" s="238" t="s">
        <v>603</v>
      </c>
      <c r="D128" s="239" t="s">
        <v>604</v>
      </c>
      <c r="E128" s="627" t="n">
        <v>0.558333333333333</v>
      </c>
      <c r="F128" s="653" t="n">
        <v>0</v>
      </c>
      <c r="G128" s="628" t="n">
        <v>0</v>
      </c>
      <c r="H128" s="628" t="n">
        <v>0</v>
      </c>
      <c r="I128" s="628" t="n">
        <v>0</v>
      </c>
      <c r="J128" s="628" t="n">
        <v>2825</v>
      </c>
      <c r="K128" s="628" t="n">
        <v>2825</v>
      </c>
      <c r="L128" s="628" t="n">
        <v>2825</v>
      </c>
      <c r="M128" s="628" t="n">
        <v>2825</v>
      </c>
      <c r="N128" s="226" t="n">
        <f aca="false">+M128/1.1</f>
        <v>2568.18181818182</v>
      </c>
      <c r="O128" s="647"/>
      <c r="V128" s="647"/>
    </row>
    <row r="129" customFormat="false" ht="15" hidden="false" customHeight="false" outlineLevel="0" collapsed="false">
      <c r="A129" s="626" t="s">
        <v>605</v>
      </c>
      <c r="B129" s="626" t="s">
        <v>605</v>
      </c>
      <c r="C129" s="238" t="n">
        <v>145142</v>
      </c>
      <c r="D129" s="239" t="s">
        <v>605</v>
      </c>
      <c r="E129" s="627" t="n">
        <v>6.7</v>
      </c>
      <c r="F129" s="653" t="n">
        <v>0</v>
      </c>
      <c r="G129" s="628" t="n">
        <v>0</v>
      </c>
      <c r="H129" s="628" t="n">
        <v>0</v>
      </c>
      <c r="I129" s="628" t="n">
        <v>0</v>
      </c>
      <c r="J129" s="628" t="n">
        <v>33900</v>
      </c>
      <c r="K129" s="628" t="n">
        <v>33900</v>
      </c>
      <c r="L129" s="628" t="n">
        <v>33900</v>
      </c>
      <c r="M129" s="628" t="n">
        <v>33900</v>
      </c>
      <c r="N129" s="226" t="n">
        <f aca="false">+M129/1.1</f>
        <v>30818.1818181818</v>
      </c>
      <c r="O129" s="647"/>
      <c r="V129" s="647"/>
    </row>
    <row r="130" customFormat="false" ht="15" hidden="false" customHeight="false" outlineLevel="0" collapsed="false">
      <c r="C130" s="238" t="s">
        <v>606</v>
      </c>
      <c r="D130" s="239" t="s">
        <v>607</v>
      </c>
      <c r="E130" s="627" t="n">
        <v>0.558333333333333</v>
      </c>
      <c r="F130" s="653" t="n">
        <v>0</v>
      </c>
      <c r="G130" s="628" t="n">
        <v>0</v>
      </c>
      <c r="H130" s="628" t="n">
        <v>0</v>
      </c>
      <c r="I130" s="628" t="n">
        <v>0</v>
      </c>
      <c r="J130" s="628" t="n">
        <v>2825</v>
      </c>
      <c r="K130" s="628" t="n">
        <v>2825</v>
      </c>
      <c r="L130" s="628" t="n">
        <v>2825</v>
      </c>
      <c r="M130" s="628" t="n">
        <v>2825</v>
      </c>
      <c r="N130" s="226" t="n">
        <f aca="false">+M130/1.1</f>
        <v>2568.18181818182</v>
      </c>
      <c r="O130" s="647"/>
      <c r="V130" s="647"/>
    </row>
    <row r="131" customFormat="false" ht="15" hidden="false" customHeight="false" outlineLevel="0" collapsed="false">
      <c r="A131" s="626" t="s">
        <v>60</v>
      </c>
      <c r="B131" s="626" t="s">
        <v>60</v>
      </c>
      <c r="C131" s="238" t="n">
        <v>145143</v>
      </c>
      <c r="D131" s="239" t="s">
        <v>60</v>
      </c>
      <c r="E131" s="627" t="n">
        <v>6.7</v>
      </c>
      <c r="F131" s="653" t="n">
        <v>0</v>
      </c>
      <c r="G131" s="628" t="n">
        <v>0</v>
      </c>
      <c r="H131" s="628" t="n">
        <v>0</v>
      </c>
      <c r="I131" s="628" t="n">
        <v>0</v>
      </c>
      <c r="J131" s="628" t="n">
        <v>33900</v>
      </c>
      <c r="K131" s="628" t="n">
        <v>33900</v>
      </c>
      <c r="L131" s="628" t="n">
        <v>33900</v>
      </c>
      <c r="M131" s="628" t="n">
        <v>33900</v>
      </c>
      <c r="N131" s="226" t="n">
        <f aca="false">+M131/1.1</f>
        <v>30818.1818181818</v>
      </c>
      <c r="O131" s="647"/>
      <c r="V131" s="647"/>
    </row>
    <row r="132" customFormat="false" ht="15" hidden="false" customHeight="false" outlineLevel="0" collapsed="false">
      <c r="C132" s="238" t="s">
        <v>608</v>
      </c>
      <c r="D132" s="239" t="s">
        <v>609</v>
      </c>
      <c r="E132" s="627" t="n">
        <v>6.7</v>
      </c>
      <c r="F132" s="653" t="n">
        <v>0</v>
      </c>
      <c r="G132" s="628" t="n">
        <v>0</v>
      </c>
      <c r="H132" s="628" t="n">
        <v>0</v>
      </c>
      <c r="I132" s="628" t="n">
        <v>0</v>
      </c>
      <c r="J132" s="628" t="n">
        <v>33900</v>
      </c>
      <c r="K132" s="628" t="n">
        <v>33900</v>
      </c>
      <c r="L132" s="628" t="n">
        <v>33900</v>
      </c>
      <c r="M132" s="628" t="n">
        <v>33900</v>
      </c>
      <c r="N132" s="226" t="n">
        <f aca="false">+M132/1.1</f>
        <v>30818.1818181818</v>
      </c>
      <c r="O132" s="647"/>
      <c r="V132" s="647"/>
    </row>
    <row r="133" customFormat="false" ht="15" hidden="false" customHeight="false" outlineLevel="0" collapsed="false">
      <c r="A133" s="626" t="s">
        <v>610</v>
      </c>
      <c r="B133" s="626" t="s">
        <v>610</v>
      </c>
      <c r="C133" s="238" t="s">
        <v>58</v>
      </c>
      <c r="D133" s="239" t="s">
        <v>610</v>
      </c>
      <c r="E133" s="627" t="n">
        <v>0.558333333333333</v>
      </c>
      <c r="F133" s="653" t="n">
        <v>0</v>
      </c>
      <c r="G133" s="628" t="n">
        <v>0</v>
      </c>
      <c r="H133" s="628" t="n">
        <v>0</v>
      </c>
      <c r="I133" s="628" t="n">
        <v>0</v>
      </c>
      <c r="J133" s="628" t="n">
        <v>2825</v>
      </c>
      <c r="K133" s="628" t="n">
        <v>2825</v>
      </c>
      <c r="L133" s="628" t="n">
        <v>2825</v>
      </c>
      <c r="M133" s="628" t="n">
        <v>2825</v>
      </c>
      <c r="N133" s="226" t="n">
        <f aca="false">+M133/1.1</f>
        <v>2568.18181818182</v>
      </c>
      <c r="O133" s="647"/>
      <c r="V133" s="647"/>
    </row>
    <row r="134" customFormat="false" ht="15" hidden="false" customHeight="false" outlineLevel="0" collapsed="false">
      <c r="C134" s="238" t="s">
        <v>611</v>
      </c>
      <c r="D134" s="239" t="s">
        <v>612</v>
      </c>
      <c r="E134" s="627" t="n">
        <v>0.558333333333333</v>
      </c>
      <c r="F134" s="653" t="n">
        <v>0</v>
      </c>
      <c r="G134" s="628" t="n">
        <v>0</v>
      </c>
      <c r="H134" s="628" t="n">
        <v>0</v>
      </c>
      <c r="I134" s="628" t="n">
        <v>0</v>
      </c>
      <c r="J134" s="628" t="n">
        <v>2825</v>
      </c>
      <c r="K134" s="628" t="n">
        <v>2825</v>
      </c>
      <c r="L134" s="628" t="n">
        <v>2825</v>
      </c>
      <c r="M134" s="628" t="n">
        <v>2825</v>
      </c>
      <c r="N134" s="226" t="n">
        <f aca="false">+M134/1.1</f>
        <v>2568.18181818182</v>
      </c>
      <c r="O134" s="647"/>
      <c r="V134" s="647"/>
    </row>
    <row r="135" customFormat="false" ht="15" hidden="false" customHeight="false" outlineLevel="0" collapsed="false">
      <c r="A135" s="626" t="s">
        <v>57</v>
      </c>
      <c r="B135" s="626" t="s">
        <v>57</v>
      </c>
      <c r="C135" s="238" t="n">
        <v>145144</v>
      </c>
      <c r="D135" s="239" t="s">
        <v>1234</v>
      </c>
      <c r="E135" s="627" t="n">
        <v>6.7</v>
      </c>
      <c r="F135" s="653" t="n">
        <v>0</v>
      </c>
      <c r="G135" s="628" t="n">
        <v>0</v>
      </c>
      <c r="H135" s="628" t="n">
        <v>0</v>
      </c>
      <c r="I135" s="628" t="n">
        <v>0</v>
      </c>
      <c r="J135" s="628" t="n">
        <v>33900</v>
      </c>
      <c r="K135" s="628" t="n">
        <v>33900</v>
      </c>
      <c r="L135" s="628" t="n">
        <v>33900</v>
      </c>
      <c r="M135" s="628" t="n">
        <v>33900</v>
      </c>
      <c r="N135" s="226" t="n">
        <f aca="false">+M135/1.1</f>
        <v>30818.1818181818</v>
      </c>
      <c r="O135" s="647"/>
      <c r="V135" s="647"/>
    </row>
    <row r="136" customFormat="false" ht="15" hidden="false" customHeight="false" outlineLevel="0" collapsed="false">
      <c r="C136" s="238" t="s">
        <v>613</v>
      </c>
      <c r="D136" s="239" t="s">
        <v>614</v>
      </c>
      <c r="E136" s="627" t="n">
        <v>6.7</v>
      </c>
      <c r="F136" s="653" t="n">
        <v>0</v>
      </c>
      <c r="G136" s="628" t="n">
        <v>0</v>
      </c>
      <c r="H136" s="628" t="n">
        <v>0</v>
      </c>
      <c r="I136" s="628" t="n">
        <v>0</v>
      </c>
      <c r="J136" s="628" t="n">
        <v>33900</v>
      </c>
      <c r="K136" s="628" t="n">
        <v>33900</v>
      </c>
      <c r="L136" s="628" t="n">
        <v>33900</v>
      </c>
      <c r="M136" s="628" t="n">
        <v>33900</v>
      </c>
      <c r="N136" s="226" t="n">
        <f aca="false">+M136/1.1</f>
        <v>30818.1818181818</v>
      </c>
      <c r="O136" s="647"/>
      <c r="V136" s="647"/>
    </row>
    <row r="137" customFormat="false" ht="15" hidden="false" customHeight="false" outlineLevel="0" collapsed="false">
      <c r="A137" s="626" t="s">
        <v>615</v>
      </c>
      <c r="B137" s="626" t="s">
        <v>615</v>
      </c>
      <c r="C137" s="238" t="s">
        <v>55</v>
      </c>
      <c r="D137" s="239" t="s">
        <v>1235</v>
      </c>
      <c r="E137" s="627" t="n">
        <v>0.558333333333333</v>
      </c>
      <c r="F137" s="653" t="n">
        <v>0</v>
      </c>
      <c r="G137" s="628" t="n">
        <v>0</v>
      </c>
      <c r="H137" s="628" t="n">
        <v>0</v>
      </c>
      <c r="I137" s="628" t="n">
        <v>0</v>
      </c>
      <c r="J137" s="628" t="n">
        <v>2825</v>
      </c>
      <c r="K137" s="628" t="n">
        <v>2825</v>
      </c>
      <c r="L137" s="628" t="n">
        <v>2825</v>
      </c>
      <c r="M137" s="628" t="n">
        <v>2825</v>
      </c>
      <c r="N137" s="226" t="n">
        <f aca="false">+M137/1.1</f>
        <v>2568.18181818182</v>
      </c>
      <c r="O137" s="647"/>
      <c r="V137" s="647"/>
    </row>
    <row r="138" customFormat="false" ht="15" hidden="false" customHeight="false" outlineLevel="0" collapsed="false">
      <c r="C138" s="238" t="s">
        <v>616</v>
      </c>
      <c r="D138" s="239" t="s">
        <v>617</v>
      </c>
      <c r="E138" s="627" t="n">
        <v>0.558333333333333</v>
      </c>
      <c r="F138" s="653" t="n">
        <v>0</v>
      </c>
      <c r="G138" s="628" t="n">
        <v>0</v>
      </c>
      <c r="H138" s="628" t="n">
        <v>0</v>
      </c>
      <c r="I138" s="628" t="n">
        <v>0</v>
      </c>
      <c r="J138" s="628" t="n">
        <v>2825</v>
      </c>
      <c r="K138" s="628" t="n">
        <v>2825</v>
      </c>
      <c r="L138" s="628" t="n">
        <v>2825</v>
      </c>
      <c r="M138" s="628" t="n">
        <v>2825</v>
      </c>
      <c r="N138" s="226" t="n">
        <f aca="false">+M138/1.1</f>
        <v>2568.18181818182</v>
      </c>
      <c r="O138" s="647"/>
      <c r="V138" s="647"/>
    </row>
    <row r="139" customFormat="false" ht="15" hidden="false" customHeight="false" outlineLevel="0" collapsed="false">
      <c r="A139" s="626" t="s">
        <v>63</v>
      </c>
      <c r="B139" s="626" t="s">
        <v>63</v>
      </c>
      <c r="C139" s="238" t="n">
        <v>145679</v>
      </c>
      <c r="D139" s="239" t="s">
        <v>63</v>
      </c>
      <c r="E139" s="627" t="n">
        <v>6.7</v>
      </c>
      <c r="F139" s="653" t="n">
        <v>0</v>
      </c>
      <c r="G139" s="628" t="n">
        <v>0</v>
      </c>
      <c r="H139" s="628" t="n">
        <v>0</v>
      </c>
      <c r="I139" s="628" t="n">
        <v>0</v>
      </c>
      <c r="J139" s="628" t="n">
        <v>33900</v>
      </c>
      <c r="K139" s="628" t="n">
        <v>33900</v>
      </c>
      <c r="L139" s="628" t="n">
        <v>33900</v>
      </c>
      <c r="M139" s="628" t="n">
        <v>33900</v>
      </c>
      <c r="N139" s="226" t="n">
        <f aca="false">+M139/1.1</f>
        <v>30818.1818181818</v>
      </c>
      <c r="O139" s="647"/>
      <c r="V139" s="647"/>
    </row>
    <row r="140" customFormat="false" ht="15" hidden="false" customHeight="false" outlineLevel="0" collapsed="false">
      <c r="C140" s="238" t="s">
        <v>618</v>
      </c>
      <c r="D140" s="239" t="s">
        <v>619</v>
      </c>
      <c r="E140" s="627" t="n">
        <v>6.7</v>
      </c>
      <c r="F140" s="653" t="n">
        <v>0</v>
      </c>
      <c r="G140" s="628" t="n">
        <v>0</v>
      </c>
      <c r="H140" s="628" t="n">
        <v>0</v>
      </c>
      <c r="I140" s="628" t="n">
        <v>0</v>
      </c>
      <c r="J140" s="628" t="n">
        <v>33900</v>
      </c>
      <c r="K140" s="628" t="n">
        <v>33900</v>
      </c>
      <c r="L140" s="628" t="n">
        <v>33900</v>
      </c>
      <c r="M140" s="628" t="n">
        <v>33900</v>
      </c>
      <c r="N140" s="226" t="n">
        <f aca="false">+M140/1.1</f>
        <v>30818.1818181818</v>
      </c>
      <c r="O140" s="647"/>
      <c r="V140" s="647"/>
    </row>
    <row r="141" customFormat="false" ht="15" hidden="false" customHeight="false" outlineLevel="0" collapsed="false">
      <c r="A141" s="626" t="s">
        <v>620</v>
      </c>
      <c r="B141" s="626" t="s">
        <v>620</v>
      </c>
      <c r="C141" s="238" t="s">
        <v>61</v>
      </c>
      <c r="D141" s="239" t="s">
        <v>620</v>
      </c>
      <c r="E141" s="627" t="n">
        <v>0.558333333333333</v>
      </c>
      <c r="F141" s="653" t="n">
        <v>0</v>
      </c>
      <c r="G141" s="628" t="n">
        <v>0</v>
      </c>
      <c r="H141" s="628" t="n">
        <v>0</v>
      </c>
      <c r="I141" s="628" t="n">
        <v>0</v>
      </c>
      <c r="J141" s="628" t="n">
        <v>2825</v>
      </c>
      <c r="K141" s="628" t="n">
        <v>2825</v>
      </c>
      <c r="L141" s="628" t="n">
        <v>2825</v>
      </c>
      <c r="M141" s="628" t="n">
        <v>2825</v>
      </c>
      <c r="N141" s="226" t="n">
        <f aca="false">+M141/1.1</f>
        <v>2568.18181818182</v>
      </c>
      <c r="O141" s="647"/>
      <c r="V141" s="647"/>
    </row>
    <row r="142" customFormat="false" ht="15" hidden="false" customHeight="false" outlineLevel="0" collapsed="false">
      <c r="A142" s="626" t="s">
        <v>622</v>
      </c>
      <c r="B142" s="626" t="s">
        <v>622</v>
      </c>
      <c r="C142" s="238" t="s">
        <v>621</v>
      </c>
      <c r="D142" s="239" t="s">
        <v>622</v>
      </c>
      <c r="E142" s="627" t="n">
        <v>0.558333333333333</v>
      </c>
      <c r="F142" s="653" t="n">
        <v>0</v>
      </c>
      <c r="G142" s="628" t="n">
        <v>0</v>
      </c>
      <c r="H142" s="628" t="n">
        <v>0</v>
      </c>
      <c r="I142" s="628" t="n">
        <v>0</v>
      </c>
      <c r="J142" s="628" t="n">
        <v>2825</v>
      </c>
      <c r="K142" s="628" t="n">
        <v>2825</v>
      </c>
      <c r="L142" s="628" t="n">
        <v>2825</v>
      </c>
      <c r="M142" s="628" t="n">
        <v>2825</v>
      </c>
      <c r="N142" s="226" t="n">
        <f aca="false">+M142/1.1</f>
        <v>2568.18181818182</v>
      </c>
      <c r="O142" s="647"/>
      <c r="V142" s="647"/>
    </row>
    <row r="143" customFormat="false" ht="15" hidden="false" customHeight="false" outlineLevel="0" collapsed="false">
      <c r="C143" s="240" t="n">
        <v>161138</v>
      </c>
      <c r="D143" s="241" t="s">
        <v>623</v>
      </c>
      <c r="E143" s="627" t="n">
        <v>6.7</v>
      </c>
      <c r="F143" s="653" t="n">
        <v>0</v>
      </c>
      <c r="G143" s="628" t="n">
        <v>0</v>
      </c>
      <c r="H143" s="628" t="n">
        <v>0</v>
      </c>
      <c r="I143" s="628" t="n">
        <v>0</v>
      </c>
      <c r="J143" s="628" t="n">
        <v>33900</v>
      </c>
      <c r="K143" s="628" t="n">
        <v>33900</v>
      </c>
      <c r="L143" s="628" t="n">
        <v>33900</v>
      </c>
      <c r="M143" s="628" t="n">
        <v>33900</v>
      </c>
      <c r="N143" s="226" t="n">
        <f aca="false">+M143/1.1</f>
        <v>30818.1818181818</v>
      </c>
      <c r="O143" s="647"/>
      <c r="V143" s="647"/>
    </row>
    <row r="144" customFormat="false" ht="15" hidden="false" customHeight="false" outlineLevel="0" collapsed="false">
      <c r="C144" s="240" t="n">
        <v>161139</v>
      </c>
      <c r="D144" s="241" t="s">
        <v>624</v>
      </c>
      <c r="E144" s="627" t="n">
        <v>6.7</v>
      </c>
      <c r="F144" s="653" t="n">
        <v>0</v>
      </c>
      <c r="G144" s="628" t="n">
        <v>0</v>
      </c>
      <c r="H144" s="628" t="n">
        <v>0</v>
      </c>
      <c r="I144" s="628" t="n">
        <v>0</v>
      </c>
      <c r="J144" s="628" t="n">
        <v>33900</v>
      </c>
      <c r="K144" s="628" t="n">
        <v>33900</v>
      </c>
      <c r="L144" s="628" t="n">
        <v>33900</v>
      </c>
      <c r="M144" s="628" t="n">
        <v>33900</v>
      </c>
      <c r="N144" s="226" t="n">
        <f aca="false">+M144/1.1</f>
        <v>30818.1818181818</v>
      </c>
      <c r="O144" s="647"/>
      <c r="V144" s="647"/>
    </row>
    <row r="145" customFormat="false" ht="15" hidden="false" customHeight="false" outlineLevel="0" collapsed="false">
      <c r="C145" s="240" t="n">
        <v>161162</v>
      </c>
      <c r="D145" s="241" t="s">
        <v>625</v>
      </c>
      <c r="E145" s="627" t="n">
        <v>6.7</v>
      </c>
      <c r="F145" s="653" t="n">
        <v>0</v>
      </c>
      <c r="G145" s="628" t="n">
        <v>0</v>
      </c>
      <c r="H145" s="628" t="n">
        <v>0</v>
      </c>
      <c r="I145" s="628" t="n">
        <v>0</v>
      </c>
      <c r="J145" s="628" t="n">
        <v>33900</v>
      </c>
      <c r="K145" s="628" t="n">
        <v>33900</v>
      </c>
      <c r="L145" s="628" t="n">
        <v>33900</v>
      </c>
      <c r="M145" s="628" t="n">
        <v>33900</v>
      </c>
      <c r="N145" s="226" t="n">
        <f aca="false">+M145/1.1</f>
        <v>30818.1818181818</v>
      </c>
      <c r="O145" s="647"/>
      <c r="V145" s="647"/>
    </row>
    <row r="146" customFormat="false" ht="15" hidden="false" customHeight="false" outlineLevel="0" collapsed="false">
      <c r="C146" s="240" t="n">
        <v>161163</v>
      </c>
      <c r="D146" s="241" t="s">
        <v>626</v>
      </c>
      <c r="E146" s="627" t="n">
        <v>6.7</v>
      </c>
      <c r="F146" s="653" t="n">
        <v>0</v>
      </c>
      <c r="G146" s="628" t="n">
        <v>0</v>
      </c>
      <c r="H146" s="628" t="n">
        <v>0</v>
      </c>
      <c r="I146" s="628" t="n">
        <v>0</v>
      </c>
      <c r="J146" s="628" t="n">
        <v>33900</v>
      </c>
      <c r="K146" s="628" t="n">
        <v>33900</v>
      </c>
      <c r="L146" s="628" t="n">
        <v>33900</v>
      </c>
      <c r="M146" s="628" t="n">
        <v>33900</v>
      </c>
      <c r="N146" s="226" t="n">
        <f aca="false">+M146/1.1</f>
        <v>30818.1818181818</v>
      </c>
      <c r="O146" s="647"/>
      <c r="V146" s="647"/>
    </row>
    <row r="147" customFormat="false" ht="15" hidden="false" customHeight="false" outlineLevel="0" collapsed="false">
      <c r="C147" s="240" t="s">
        <v>627</v>
      </c>
      <c r="D147" s="241" t="s">
        <v>628</v>
      </c>
      <c r="E147" s="627" t="n">
        <v>6.7</v>
      </c>
      <c r="F147" s="653" t="n">
        <v>0</v>
      </c>
      <c r="G147" s="628" t="n">
        <v>0</v>
      </c>
      <c r="H147" s="628" t="n">
        <v>0</v>
      </c>
      <c r="I147" s="628" t="n">
        <v>0</v>
      </c>
      <c r="J147" s="628" t="n">
        <v>2825</v>
      </c>
      <c r="K147" s="628" t="n">
        <v>2825</v>
      </c>
      <c r="L147" s="628" t="n">
        <v>2825</v>
      </c>
      <c r="M147" s="628" t="n">
        <v>2825</v>
      </c>
      <c r="N147" s="226" t="n">
        <f aca="false">+M147/1.1</f>
        <v>2568.18181818182</v>
      </c>
      <c r="O147" s="647"/>
      <c r="V147" s="647"/>
    </row>
    <row r="148" customFormat="false" ht="15" hidden="false" customHeight="false" outlineLevel="0" collapsed="false">
      <c r="C148" s="240" t="s">
        <v>629</v>
      </c>
      <c r="D148" s="241" t="s">
        <v>630</v>
      </c>
      <c r="E148" s="627" t="n">
        <v>6.7</v>
      </c>
      <c r="F148" s="653" t="n">
        <v>0</v>
      </c>
      <c r="G148" s="628" t="n">
        <v>0</v>
      </c>
      <c r="H148" s="628" t="n">
        <v>0</v>
      </c>
      <c r="I148" s="628" t="n">
        <v>0</v>
      </c>
      <c r="J148" s="628" t="n">
        <v>2825</v>
      </c>
      <c r="K148" s="628" t="n">
        <v>2825</v>
      </c>
      <c r="L148" s="628" t="n">
        <v>2825</v>
      </c>
      <c r="M148" s="628" t="n">
        <v>2825</v>
      </c>
      <c r="N148" s="226" t="n">
        <f aca="false">+M148/1.1</f>
        <v>2568.18181818182</v>
      </c>
      <c r="O148" s="647"/>
      <c r="V148" s="647"/>
    </row>
    <row r="149" customFormat="false" ht="15" hidden="false" customHeight="false" outlineLevel="0" collapsed="false">
      <c r="C149" s="240" t="s">
        <v>631</v>
      </c>
      <c r="D149" s="241" t="s">
        <v>632</v>
      </c>
      <c r="E149" s="627" t="n">
        <v>6.7</v>
      </c>
      <c r="F149" s="653" t="n">
        <v>0</v>
      </c>
      <c r="G149" s="628" t="n">
        <v>0</v>
      </c>
      <c r="H149" s="628" t="n">
        <v>0</v>
      </c>
      <c r="I149" s="628" t="n">
        <v>0</v>
      </c>
      <c r="J149" s="628" t="n">
        <v>2825</v>
      </c>
      <c r="K149" s="628" t="n">
        <v>2825</v>
      </c>
      <c r="L149" s="628" t="n">
        <v>2825</v>
      </c>
      <c r="M149" s="628" t="n">
        <v>2825</v>
      </c>
      <c r="N149" s="226" t="n">
        <f aca="false">+M149/1.1</f>
        <v>2568.18181818182</v>
      </c>
      <c r="O149" s="647"/>
      <c r="V149" s="647"/>
    </row>
    <row r="150" customFormat="false" ht="15" hidden="false" customHeight="false" outlineLevel="0" collapsed="false">
      <c r="C150" s="240" t="s">
        <v>633</v>
      </c>
      <c r="D150" s="241" t="s">
        <v>634</v>
      </c>
      <c r="E150" s="627" t="n">
        <v>6.7</v>
      </c>
      <c r="F150" s="653" t="n">
        <v>0</v>
      </c>
      <c r="G150" s="628" t="n">
        <v>0</v>
      </c>
      <c r="H150" s="628" t="n">
        <v>0</v>
      </c>
      <c r="I150" s="628" t="n">
        <v>0</v>
      </c>
      <c r="J150" s="628" t="n">
        <v>2825</v>
      </c>
      <c r="K150" s="628" t="n">
        <v>2825</v>
      </c>
      <c r="L150" s="628" t="n">
        <v>2825</v>
      </c>
      <c r="M150" s="628" t="n">
        <v>2825</v>
      </c>
      <c r="N150" s="226" t="n">
        <f aca="false">+M150/1.1</f>
        <v>2568.18181818182</v>
      </c>
      <c r="O150" s="647"/>
      <c r="V150" s="647"/>
    </row>
    <row r="151" customFormat="false" ht="15" hidden="false" customHeight="false" outlineLevel="0" collapsed="false">
      <c r="A151" s="626" t="s">
        <v>635</v>
      </c>
      <c r="B151" s="626" t="s">
        <v>635</v>
      </c>
      <c r="C151" s="215" t="n">
        <v>87436</v>
      </c>
      <c r="D151" s="216" t="s">
        <v>635</v>
      </c>
      <c r="E151" s="627" t="n">
        <v>6.7</v>
      </c>
      <c r="F151" s="653" t="n">
        <v>0</v>
      </c>
      <c r="G151" s="628" t="n">
        <v>30738</v>
      </c>
      <c r="H151" s="628" t="n">
        <v>30738</v>
      </c>
      <c r="I151" s="628" t="n">
        <v>30738</v>
      </c>
      <c r="J151" s="628" t="n">
        <v>30738</v>
      </c>
      <c r="K151" s="628" t="n">
        <v>30738</v>
      </c>
      <c r="L151" s="628" t="n">
        <v>30738</v>
      </c>
      <c r="M151" s="628" t="n">
        <v>30738</v>
      </c>
      <c r="N151" s="226" t="n">
        <f aca="false">+M151/1.1</f>
        <v>27943.6363636364</v>
      </c>
      <c r="O151" s="647"/>
      <c r="V151" s="647"/>
    </row>
    <row r="152" customFormat="false" ht="15" hidden="false" customHeight="false" outlineLevel="0" collapsed="false">
      <c r="A152" s="626" t="s">
        <v>637</v>
      </c>
      <c r="B152" s="626" t="s">
        <v>637</v>
      </c>
      <c r="C152" s="215" t="s">
        <v>636</v>
      </c>
      <c r="D152" s="216" t="s">
        <v>637</v>
      </c>
      <c r="E152" s="627" t="n">
        <v>0.558333333333333</v>
      </c>
      <c r="F152" s="653" t="n">
        <v>0</v>
      </c>
      <c r="G152" s="628" t="n">
        <v>2561.5</v>
      </c>
      <c r="H152" s="628" t="n">
        <v>2561.5</v>
      </c>
      <c r="I152" s="628" t="n">
        <v>2561.5</v>
      </c>
      <c r="J152" s="628" t="n">
        <v>2561.5</v>
      </c>
      <c r="K152" s="628" t="n">
        <v>2561.5</v>
      </c>
      <c r="L152" s="628" t="n">
        <v>2561.5</v>
      </c>
      <c r="M152" s="628" t="n">
        <v>2561.5</v>
      </c>
      <c r="N152" s="226" t="n">
        <f aca="false">+M152/1.1</f>
        <v>2328.63636363636</v>
      </c>
      <c r="O152" s="647"/>
      <c r="V152" s="647"/>
    </row>
    <row r="153" customFormat="false" ht="15" hidden="false" customHeight="false" outlineLevel="0" collapsed="false">
      <c r="A153" s="626" t="s">
        <v>638</v>
      </c>
      <c r="B153" s="626" t="s">
        <v>638</v>
      </c>
      <c r="C153" s="215" t="n">
        <v>87625</v>
      </c>
      <c r="D153" s="216" t="s">
        <v>638</v>
      </c>
      <c r="E153" s="627" t="n">
        <v>6.7</v>
      </c>
      <c r="F153" s="653" t="n">
        <v>0</v>
      </c>
      <c r="G153" s="628" t="n">
        <v>30738</v>
      </c>
      <c r="H153" s="628" t="n">
        <v>30738</v>
      </c>
      <c r="I153" s="628" t="n">
        <v>30738</v>
      </c>
      <c r="J153" s="628" t="n">
        <v>30738</v>
      </c>
      <c r="K153" s="628" t="n">
        <v>30738</v>
      </c>
      <c r="L153" s="628" t="n">
        <v>30738</v>
      </c>
      <c r="M153" s="628" t="n">
        <v>30738</v>
      </c>
      <c r="N153" s="226" t="n">
        <f aca="false">+M153/1.1</f>
        <v>27943.6363636364</v>
      </c>
      <c r="O153" s="647"/>
      <c r="V153" s="647"/>
    </row>
    <row r="154" customFormat="false" ht="15" hidden="false" customHeight="false" outlineLevel="0" collapsed="false">
      <c r="A154" s="626" t="s">
        <v>640</v>
      </c>
      <c r="B154" s="626" t="s">
        <v>640</v>
      </c>
      <c r="C154" s="215" t="s">
        <v>639</v>
      </c>
      <c r="D154" s="216" t="s">
        <v>640</v>
      </c>
      <c r="E154" s="627" t="n">
        <v>0.558333333333333</v>
      </c>
      <c r="F154" s="653" t="n">
        <v>0</v>
      </c>
      <c r="G154" s="628" t="n">
        <v>2561.5</v>
      </c>
      <c r="H154" s="628" t="n">
        <v>2561.5</v>
      </c>
      <c r="I154" s="628" t="n">
        <v>2561.5</v>
      </c>
      <c r="J154" s="628" t="n">
        <v>2561.5</v>
      </c>
      <c r="K154" s="628" t="n">
        <v>2561.5</v>
      </c>
      <c r="L154" s="628" t="n">
        <v>2561.5</v>
      </c>
      <c r="M154" s="628" t="n">
        <v>2561.5</v>
      </c>
      <c r="N154" s="226" t="n">
        <f aca="false">+M154/1.1</f>
        <v>2328.63636363636</v>
      </c>
      <c r="O154" s="647"/>
      <c r="V154" s="647"/>
    </row>
    <row r="155" customFormat="false" ht="15" hidden="false" customHeight="false" outlineLevel="0" collapsed="false">
      <c r="A155" s="626" t="s">
        <v>641</v>
      </c>
      <c r="B155" s="626" t="s">
        <v>641</v>
      </c>
      <c r="C155" s="215" t="n">
        <v>95948</v>
      </c>
      <c r="D155" s="216" t="s">
        <v>1236</v>
      </c>
      <c r="E155" s="627" t="n">
        <v>3.35</v>
      </c>
      <c r="F155" s="653" t="n">
        <v>0</v>
      </c>
      <c r="G155" s="628" t="n">
        <v>15369</v>
      </c>
      <c r="H155" s="628" t="n">
        <v>15369</v>
      </c>
      <c r="I155" s="628" t="n">
        <v>15369</v>
      </c>
      <c r="J155" s="628" t="n">
        <v>15369</v>
      </c>
      <c r="K155" s="628" t="n">
        <v>15369</v>
      </c>
      <c r="L155" s="628" t="n">
        <v>15369</v>
      </c>
      <c r="M155" s="628" t="n">
        <v>15369</v>
      </c>
      <c r="N155" s="226" t="n">
        <f aca="false">+M155/1.1</f>
        <v>13971.8181818182</v>
      </c>
      <c r="O155" s="647"/>
      <c r="V155" s="647"/>
    </row>
    <row r="156" customFormat="false" ht="15" hidden="false" customHeight="false" outlineLevel="0" collapsed="false">
      <c r="A156" s="626" t="s">
        <v>642</v>
      </c>
      <c r="B156" s="626" t="s">
        <v>642</v>
      </c>
      <c r="C156" s="215" t="n">
        <v>26000</v>
      </c>
      <c r="D156" s="216" t="s">
        <v>642</v>
      </c>
      <c r="E156" s="627" t="n">
        <v>4.2</v>
      </c>
      <c r="F156" s="653" t="n">
        <v>0</v>
      </c>
      <c r="G156" s="628" t="n">
        <v>30996</v>
      </c>
      <c r="H156" s="628" t="n">
        <v>32236</v>
      </c>
      <c r="I156" s="628" t="n">
        <v>32236</v>
      </c>
      <c r="J156" s="628" t="n">
        <v>32236</v>
      </c>
      <c r="K156" s="628" t="n">
        <v>32236</v>
      </c>
      <c r="L156" s="628" t="n">
        <v>32236</v>
      </c>
      <c r="M156" s="628" t="n">
        <v>32236</v>
      </c>
      <c r="N156" s="226" t="n">
        <f aca="false">+M156/1.1</f>
        <v>29305.4545454545</v>
      </c>
      <c r="O156" s="647"/>
      <c r="V156" s="647"/>
    </row>
    <row r="157" customFormat="false" ht="15" hidden="false" customHeight="false" outlineLevel="0" collapsed="false">
      <c r="A157" s="626" t="s">
        <v>644</v>
      </c>
      <c r="B157" s="626" t="s">
        <v>644</v>
      </c>
      <c r="C157" s="215" t="s">
        <v>643</v>
      </c>
      <c r="D157" s="216" t="s">
        <v>644</v>
      </c>
      <c r="E157" s="627" t="n">
        <v>4.2</v>
      </c>
      <c r="F157" s="653" t="n">
        <v>0</v>
      </c>
      <c r="G157" s="628" t="n">
        <v>30996</v>
      </c>
      <c r="H157" s="628" t="n">
        <v>32236</v>
      </c>
      <c r="I157" s="628" t="n">
        <v>32236</v>
      </c>
      <c r="J157" s="628" t="n">
        <v>32236</v>
      </c>
      <c r="K157" s="628" t="n">
        <v>32236</v>
      </c>
      <c r="L157" s="628" t="n">
        <v>32236</v>
      </c>
      <c r="M157" s="628" t="n">
        <v>32236</v>
      </c>
      <c r="N157" s="226" t="n">
        <f aca="false">+M157/1.1</f>
        <v>29305.4545454545</v>
      </c>
      <c r="O157" s="647"/>
      <c r="V157" s="647"/>
    </row>
    <row r="158" customFormat="false" ht="15" hidden="false" customHeight="false" outlineLevel="0" collapsed="false">
      <c r="A158" s="626" t="s">
        <v>646</v>
      </c>
      <c r="B158" s="626" t="s">
        <v>646</v>
      </c>
      <c r="C158" s="215" t="s">
        <v>645</v>
      </c>
      <c r="D158" s="216" t="s">
        <v>646</v>
      </c>
      <c r="E158" s="627" t="n">
        <v>0.35</v>
      </c>
      <c r="F158" s="653" t="n">
        <v>0</v>
      </c>
      <c r="G158" s="628" t="n">
        <v>2583</v>
      </c>
      <c r="H158" s="628" t="n">
        <v>2686.33333333333</v>
      </c>
      <c r="I158" s="628" t="n">
        <v>2686.33333333333</v>
      </c>
      <c r="J158" s="628" t="n">
        <v>2686.33333333333</v>
      </c>
      <c r="K158" s="628" t="n">
        <v>2686.33333333333</v>
      </c>
      <c r="L158" s="628" t="n">
        <v>2686.33333333333</v>
      </c>
      <c r="M158" s="628" t="n">
        <v>2686.33333333333</v>
      </c>
      <c r="N158" s="226" t="n">
        <f aca="false">+M158/1.1</f>
        <v>2442.12121212121</v>
      </c>
      <c r="O158" s="647"/>
      <c r="V158" s="647"/>
    </row>
    <row r="159" customFormat="false" ht="15" hidden="false" customHeight="false" outlineLevel="0" collapsed="false">
      <c r="A159" s="626" t="s">
        <v>648</v>
      </c>
      <c r="B159" s="626" t="s">
        <v>648</v>
      </c>
      <c r="C159" s="215" t="s">
        <v>647</v>
      </c>
      <c r="D159" s="216" t="s">
        <v>648</v>
      </c>
      <c r="E159" s="627" t="n">
        <v>0.35</v>
      </c>
      <c r="F159" s="653" t="n">
        <v>0</v>
      </c>
      <c r="G159" s="628" t="n">
        <v>2583</v>
      </c>
      <c r="H159" s="628" t="n">
        <v>2686.33333333333</v>
      </c>
      <c r="I159" s="628" t="n">
        <v>2686.33333333333</v>
      </c>
      <c r="J159" s="628" t="n">
        <v>2686.33333333333</v>
      </c>
      <c r="K159" s="628" t="n">
        <v>2686.33333333333</v>
      </c>
      <c r="L159" s="628" t="n">
        <v>2686.33333333333</v>
      </c>
      <c r="M159" s="628" t="n">
        <v>2686.33333333333</v>
      </c>
      <c r="N159" s="226" t="n">
        <f aca="false">+M159/1.1</f>
        <v>2442.12121212121</v>
      </c>
      <c r="O159" s="647"/>
      <c r="V159" s="647"/>
    </row>
    <row r="160" customFormat="false" ht="15" hidden="false" customHeight="false" outlineLevel="0" collapsed="false">
      <c r="A160" s="626" t="s">
        <v>649</v>
      </c>
      <c r="B160" s="626" t="s">
        <v>649</v>
      </c>
      <c r="C160" s="215" t="n">
        <v>26005</v>
      </c>
      <c r="D160" s="216" t="s">
        <v>649</v>
      </c>
      <c r="E160" s="627" t="n">
        <v>2.1</v>
      </c>
      <c r="F160" s="653" t="n">
        <v>0</v>
      </c>
      <c r="G160" s="628" t="n">
        <v>15498</v>
      </c>
      <c r="H160" s="628" t="n">
        <v>16118</v>
      </c>
      <c r="I160" s="628" t="n">
        <v>16118</v>
      </c>
      <c r="J160" s="628" t="n">
        <v>16118</v>
      </c>
      <c r="K160" s="628" t="n">
        <v>16118</v>
      </c>
      <c r="L160" s="628" t="n">
        <v>16118</v>
      </c>
      <c r="M160" s="628" t="n">
        <v>16118</v>
      </c>
      <c r="N160" s="226" t="n">
        <f aca="false">+M160/1.1</f>
        <v>14652.7272727273</v>
      </c>
      <c r="O160" s="647"/>
      <c r="V160" s="647"/>
    </row>
    <row r="161" customFormat="false" ht="15" hidden="false" customHeight="false" outlineLevel="0" collapsed="false">
      <c r="A161" s="626" t="s">
        <v>650</v>
      </c>
      <c r="B161" s="626" t="s">
        <v>650</v>
      </c>
      <c r="C161" s="215" t="n">
        <v>26001</v>
      </c>
      <c r="D161" s="216" t="s">
        <v>650</v>
      </c>
      <c r="E161" s="627" t="n">
        <v>4.2</v>
      </c>
      <c r="F161" s="653" t="n">
        <v>0</v>
      </c>
      <c r="G161" s="628" t="n">
        <v>30996</v>
      </c>
      <c r="H161" s="628" t="n">
        <v>32236</v>
      </c>
      <c r="I161" s="628" t="n">
        <v>32236</v>
      </c>
      <c r="J161" s="628" t="n">
        <v>32236</v>
      </c>
      <c r="K161" s="628" t="n">
        <v>32236</v>
      </c>
      <c r="L161" s="628" t="n">
        <v>32236</v>
      </c>
      <c r="M161" s="628" t="n">
        <v>32236</v>
      </c>
      <c r="N161" s="226" t="n">
        <f aca="false">+M161/1.1</f>
        <v>29305.4545454545</v>
      </c>
      <c r="O161" s="647"/>
      <c r="V161" s="647"/>
    </row>
    <row r="162" customFormat="false" ht="15" hidden="false" customHeight="false" outlineLevel="0" collapsed="false">
      <c r="A162" s="626" t="s">
        <v>652</v>
      </c>
      <c r="B162" s="626" t="s">
        <v>652</v>
      </c>
      <c r="C162" s="215" t="s">
        <v>651</v>
      </c>
      <c r="D162" s="216" t="s">
        <v>652</v>
      </c>
      <c r="E162" s="627" t="n">
        <v>4.2</v>
      </c>
      <c r="F162" s="653" t="n">
        <v>0</v>
      </c>
      <c r="G162" s="628" t="n">
        <v>30996</v>
      </c>
      <c r="H162" s="628" t="n">
        <v>32236</v>
      </c>
      <c r="I162" s="628" t="n">
        <v>32236</v>
      </c>
      <c r="J162" s="628" t="n">
        <v>32236</v>
      </c>
      <c r="K162" s="628" t="n">
        <v>32236</v>
      </c>
      <c r="L162" s="628" t="n">
        <v>32236</v>
      </c>
      <c r="M162" s="628" t="n">
        <v>32236</v>
      </c>
      <c r="N162" s="226" t="n">
        <f aca="false">+M162/1.1</f>
        <v>29305.4545454545</v>
      </c>
      <c r="O162" s="647"/>
      <c r="V162" s="647"/>
    </row>
    <row r="163" customFormat="false" ht="15" hidden="false" customHeight="false" outlineLevel="0" collapsed="false">
      <c r="A163" s="626" t="s">
        <v>654</v>
      </c>
      <c r="B163" s="626" t="s">
        <v>654</v>
      </c>
      <c r="C163" s="215" t="s">
        <v>653</v>
      </c>
      <c r="D163" s="216" t="s">
        <v>654</v>
      </c>
      <c r="E163" s="627" t="n">
        <v>0.35</v>
      </c>
      <c r="F163" s="653" t="n">
        <v>0</v>
      </c>
      <c r="G163" s="628" t="n">
        <v>2583</v>
      </c>
      <c r="H163" s="628" t="n">
        <v>2686.33333333333</v>
      </c>
      <c r="I163" s="628" t="n">
        <v>2686.33333333333</v>
      </c>
      <c r="J163" s="628" t="n">
        <v>2686.33333333333</v>
      </c>
      <c r="K163" s="628" t="n">
        <v>2686.33333333333</v>
      </c>
      <c r="L163" s="628" t="n">
        <v>2686.33333333333</v>
      </c>
      <c r="M163" s="628" t="n">
        <v>2686.33333333333</v>
      </c>
      <c r="N163" s="226" t="n">
        <f aca="false">+M163/1.1</f>
        <v>2442.12121212121</v>
      </c>
      <c r="O163" s="647"/>
      <c r="V163" s="647"/>
    </row>
    <row r="164" customFormat="false" ht="15" hidden="false" customHeight="false" outlineLevel="0" collapsed="false">
      <c r="A164" s="626" t="s">
        <v>656</v>
      </c>
      <c r="B164" s="626" t="s">
        <v>656</v>
      </c>
      <c r="C164" s="215" t="s">
        <v>655</v>
      </c>
      <c r="D164" s="216" t="s">
        <v>656</v>
      </c>
      <c r="E164" s="627" t="n">
        <v>0.35</v>
      </c>
      <c r="F164" s="653" t="n">
        <v>0</v>
      </c>
      <c r="G164" s="628" t="n">
        <v>2583</v>
      </c>
      <c r="H164" s="628" t="n">
        <v>2686.33333333333</v>
      </c>
      <c r="I164" s="628" t="n">
        <v>2686.33333333333</v>
      </c>
      <c r="J164" s="628" t="n">
        <v>2686.33333333333</v>
      </c>
      <c r="K164" s="628" t="n">
        <v>2686.33333333333</v>
      </c>
      <c r="L164" s="628" t="n">
        <v>2686.33333333333</v>
      </c>
      <c r="M164" s="628" t="n">
        <v>2686.33333333333</v>
      </c>
      <c r="N164" s="226" t="n">
        <f aca="false">+M164/1.1</f>
        <v>2442.12121212121</v>
      </c>
      <c r="O164" s="647"/>
      <c r="V164" s="647"/>
    </row>
    <row r="165" customFormat="false" ht="15" hidden="false" customHeight="false" outlineLevel="0" collapsed="false">
      <c r="A165" s="626" t="s">
        <v>657</v>
      </c>
      <c r="B165" s="626" t="s">
        <v>657</v>
      </c>
      <c r="C165" s="215" t="n">
        <v>26006</v>
      </c>
      <c r="D165" s="216" t="s">
        <v>657</v>
      </c>
      <c r="E165" s="627" t="n">
        <v>2.1</v>
      </c>
      <c r="F165" s="653" t="n">
        <v>0</v>
      </c>
      <c r="G165" s="628" t="n">
        <v>15498</v>
      </c>
      <c r="H165" s="628" t="n">
        <v>16118</v>
      </c>
      <c r="I165" s="628" t="n">
        <v>16118</v>
      </c>
      <c r="J165" s="628" t="n">
        <v>16118</v>
      </c>
      <c r="K165" s="628" t="n">
        <v>16118</v>
      </c>
      <c r="L165" s="628" t="n">
        <v>16118</v>
      </c>
      <c r="M165" s="628" t="n">
        <v>16118</v>
      </c>
      <c r="N165" s="226" t="n">
        <f aca="false">+M165/1.1</f>
        <v>14652.7272727273</v>
      </c>
      <c r="O165" s="647"/>
      <c r="V165" s="647"/>
    </row>
    <row r="166" customFormat="false" ht="15" hidden="false" customHeight="false" outlineLevel="0" collapsed="false">
      <c r="A166" s="626" t="s">
        <v>658</v>
      </c>
      <c r="B166" s="626" t="s">
        <v>658</v>
      </c>
      <c r="C166" s="215" t="n">
        <v>26002</v>
      </c>
      <c r="D166" s="216" t="s">
        <v>658</v>
      </c>
      <c r="E166" s="627" t="n">
        <v>4.2</v>
      </c>
      <c r="F166" s="653" t="n">
        <v>0</v>
      </c>
      <c r="G166" s="628" t="n">
        <v>30996</v>
      </c>
      <c r="H166" s="628" t="n">
        <v>32236</v>
      </c>
      <c r="I166" s="628" t="n">
        <v>32236</v>
      </c>
      <c r="J166" s="628" t="n">
        <v>32236</v>
      </c>
      <c r="K166" s="628" t="n">
        <v>32236</v>
      </c>
      <c r="L166" s="628" t="n">
        <v>32236</v>
      </c>
      <c r="M166" s="628" t="n">
        <v>32236</v>
      </c>
      <c r="N166" s="226" t="n">
        <f aca="false">+M166/1.1</f>
        <v>29305.4545454545</v>
      </c>
      <c r="O166" s="647"/>
      <c r="V166" s="647"/>
    </row>
    <row r="167" customFormat="false" ht="15" hidden="false" customHeight="false" outlineLevel="0" collapsed="false">
      <c r="A167" s="626" t="s">
        <v>659</v>
      </c>
      <c r="B167" s="626" t="s">
        <v>659</v>
      </c>
      <c r="C167" s="215" t="n">
        <v>26003</v>
      </c>
      <c r="D167" s="216" t="s">
        <v>659</v>
      </c>
      <c r="E167" s="627" t="n">
        <v>2.1</v>
      </c>
      <c r="F167" s="653" t="n">
        <v>0</v>
      </c>
      <c r="G167" s="628" t="n">
        <v>15498</v>
      </c>
      <c r="H167" s="628" t="n">
        <v>16118</v>
      </c>
      <c r="I167" s="628" t="n">
        <v>16118</v>
      </c>
      <c r="J167" s="628" t="n">
        <v>16118</v>
      </c>
      <c r="K167" s="628" t="n">
        <v>16118</v>
      </c>
      <c r="L167" s="628" t="n">
        <v>16118</v>
      </c>
      <c r="M167" s="628" t="n">
        <v>16118</v>
      </c>
      <c r="N167" s="226" t="n">
        <f aca="false">+M167/1.1</f>
        <v>14652.7272727273</v>
      </c>
      <c r="O167" s="647"/>
      <c r="V167" s="647"/>
    </row>
    <row r="168" customFormat="false" ht="15" hidden="false" customHeight="false" outlineLevel="0" collapsed="false">
      <c r="A168" s="626" t="s">
        <v>660</v>
      </c>
      <c r="B168" s="626" t="s">
        <v>660</v>
      </c>
      <c r="C168" s="215" t="n">
        <v>26004</v>
      </c>
      <c r="D168" s="216" t="s">
        <v>660</v>
      </c>
      <c r="E168" s="627" t="n">
        <v>4.2</v>
      </c>
      <c r="F168" s="653" t="n">
        <v>0</v>
      </c>
      <c r="G168" s="628" t="n">
        <v>30996</v>
      </c>
      <c r="H168" s="628" t="n">
        <v>32236</v>
      </c>
      <c r="I168" s="628" t="n">
        <v>32236</v>
      </c>
      <c r="J168" s="628" t="n">
        <v>32236</v>
      </c>
      <c r="K168" s="628" t="n">
        <v>32236</v>
      </c>
      <c r="L168" s="628" t="n">
        <v>32236</v>
      </c>
      <c r="M168" s="628" t="n">
        <v>32236</v>
      </c>
      <c r="N168" s="226" t="n">
        <f aca="false">+M168/1.1</f>
        <v>29305.4545454545</v>
      </c>
      <c r="O168" s="647"/>
      <c r="V168" s="647"/>
    </row>
    <row r="169" customFormat="false" ht="15" hidden="false" customHeight="false" outlineLevel="0" collapsed="false">
      <c r="A169" s="626" t="s">
        <v>662</v>
      </c>
      <c r="B169" s="626" t="s">
        <v>662</v>
      </c>
      <c r="C169" s="215" t="s">
        <v>661</v>
      </c>
      <c r="D169" s="216" t="s">
        <v>662</v>
      </c>
      <c r="E169" s="627" t="n">
        <v>4.2</v>
      </c>
      <c r="F169" s="653" t="n">
        <v>0</v>
      </c>
      <c r="G169" s="628" t="n">
        <v>30996</v>
      </c>
      <c r="H169" s="628" t="n">
        <v>32236</v>
      </c>
      <c r="I169" s="628" t="n">
        <v>32236</v>
      </c>
      <c r="J169" s="628" t="n">
        <v>32236</v>
      </c>
      <c r="K169" s="628" t="n">
        <v>32236</v>
      </c>
      <c r="L169" s="628" t="n">
        <v>32236</v>
      </c>
      <c r="M169" s="628" t="n">
        <v>32236</v>
      </c>
      <c r="N169" s="226" t="n">
        <f aca="false">+M169/1.1</f>
        <v>29305.4545454545</v>
      </c>
      <c r="O169" s="647"/>
      <c r="V169" s="647"/>
    </row>
    <row r="170" customFormat="false" ht="15" hidden="false" customHeight="false" outlineLevel="0" collapsed="false">
      <c r="A170" s="626" t="s">
        <v>664</v>
      </c>
      <c r="B170" s="626" t="s">
        <v>664</v>
      </c>
      <c r="C170" s="215" t="s">
        <v>663</v>
      </c>
      <c r="D170" s="216" t="s">
        <v>664</v>
      </c>
      <c r="E170" s="627" t="n">
        <v>0.35</v>
      </c>
      <c r="F170" s="653" t="n">
        <v>0</v>
      </c>
      <c r="G170" s="628" t="n">
        <v>2583</v>
      </c>
      <c r="H170" s="628" t="n">
        <v>2686.33333333333</v>
      </c>
      <c r="I170" s="628" t="n">
        <v>2686.33333333333</v>
      </c>
      <c r="J170" s="628" t="n">
        <v>2686.33333333333</v>
      </c>
      <c r="K170" s="628" t="n">
        <v>2686.33333333333</v>
      </c>
      <c r="L170" s="628" t="n">
        <v>2686.33333333333</v>
      </c>
      <c r="M170" s="628" t="n">
        <v>2686.33333333333</v>
      </c>
      <c r="N170" s="226" t="n">
        <f aca="false">+M170/1.1</f>
        <v>2442.12121212121</v>
      </c>
      <c r="O170" s="647"/>
      <c r="V170" s="647"/>
    </row>
    <row r="171" customFormat="false" ht="15" hidden="false" customHeight="false" outlineLevel="0" collapsed="false">
      <c r="A171" s="626" t="s">
        <v>666</v>
      </c>
      <c r="B171" s="626" t="s">
        <v>666</v>
      </c>
      <c r="C171" s="215" t="s">
        <v>665</v>
      </c>
      <c r="D171" s="216" t="s">
        <v>666</v>
      </c>
      <c r="E171" s="627" t="n">
        <v>0.35</v>
      </c>
      <c r="F171" s="653" t="n">
        <v>0</v>
      </c>
      <c r="G171" s="628" t="n">
        <v>2583</v>
      </c>
      <c r="H171" s="628" t="n">
        <v>2686.33333333333</v>
      </c>
      <c r="I171" s="628" t="n">
        <v>2686.33333333333</v>
      </c>
      <c r="J171" s="628" t="n">
        <v>2686.33333333333</v>
      </c>
      <c r="K171" s="628" t="n">
        <v>2686.33333333333</v>
      </c>
      <c r="L171" s="628" t="n">
        <v>2686.33333333333</v>
      </c>
      <c r="M171" s="628" t="n">
        <v>2686.33333333333</v>
      </c>
      <c r="N171" s="226" t="n">
        <f aca="false">+M171/1.1</f>
        <v>2442.12121212121</v>
      </c>
      <c r="O171" s="647"/>
      <c r="V171" s="647"/>
    </row>
    <row r="172" customFormat="false" ht="15" hidden="false" customHeight="false" outlineLevel="0" collapsed="false">
      <c r="A172" s="626" t="s">
        <v>667</v>
      </c>
      <c r="B172" s="626" t="s">
        <v>667</v>
      </c>
      <c r="C172" s="215" t="n">
        <v>0</v>
      </c>
      <c r="D172" s="216" t="s">
        <v>667</v>
      </c>
      <c r="E172" s="627" t="n">
        <v>2.1</v>
      </c>
      <c r="F172" s="653" t="n">
        <v>0</v>
      </c>
      <c r="G172" s="628" t="n">
        <v>15498</v>
      </c>
      <c r="H172" s="628" t="n">
        <v>16118</v>
      </c>
      <c r="I172" s="628" t="n">
        <v>16118</v>
      </c>
      <c r="J172" s="628" t="n">
        <v>16118</v>
      </c>
      <c r="K172" s="628" t="n">
        <v>16118</v>
      </c>
      <c r="L172" s="628" t="n">
        <v>16118</v>
      </c>
      <c r="M172" s="628" t="n">
        <v>16118</v>
      </c>
      <c r="N172" s="226" t="n">
        <f aca="false">+M172/1.1</f>
        <v>14652.7272727273</v>
      </c>
      <c r="O172" s="647"/>
      <c r="V172" s="647"/>
    </row>
    <row r="173" customFormat="false" ht="15" hidden="false" customHeight="false" outlineLevel="0" collapsed="false">
      <c r="A173" s="626" t="s">
        <v>668</v>
      </c>
      <c r="B173" s="626" t="s">
        <v>668</v>
      </c>
      <c r="C173" s="215" t="n">
        <v>26011</v>
      </c>
      <c r="D173" s="216" t="s">
        <v>668</v>
      </c>
      <c r="E173" s="627" t="n">
        <v>2.1</v>
      </c>
      <c r="F173" s="653" t="n">
        <v>0</v>
      </c>
      <c r="G173" s="628" t="n">
        <v>15498</v>
      </c>
      <c r="H173" s="628" t="n">
        <v>16118</v>
      </c>
      <c r="I173" s="628" t="n">
        <v>16118</v>
      </c>
      <c r="J173" s="628" t="n">
        <v>16118</v>
      </c>
      <c r="K173" s="628" t="n">
        <v>16118</v>
      </c>
      <c r="L173" s="628" t="n">
        <v>16118</v>
      </c>
      <c r="M173" s="628" t="n">
        <v>16118</v>
      </c>
      <c r="N173" s="226" t="n">
        <f aca="false">+M173/1.1</f>
        <v>14652.7272727273</v>
      </c>
      <c r="O173" s="647"/>
      <c r="V173" s="647"/>
    </row>
    <row r="174" customFormat="false" ht="15" hidden="false" customHeight="false" outlineLevel="0" collapsed="false">
      <c r="A174" s="626" t="s">
        <v>669</v>
      </c>
      <c r="B174" s="626" t="s">
        <v>669</v>
      </c>
      <c r="C174" s="215" t="n">
        <v>26012</v>
      </c>
      <c r="D174" s="216" t="s">
        <v>669</v>
      </c>
      <c r="E174" s="627" t="n">
        <v>4.2</v>
      </c>
      <c r="F174" s="653" t="n">
        <v>0</v>
      </c>
      <c r="G174" s="628" t="n">
        <v>30996</v>
      </c>
      <c r="H174" s="628" t="n">
        <v>32236</v>
      </c>
      <c r="I174" s="628" t="n">
        <v>32236</v>
      </c>
      <c r="J174" s="628" t="n">
        <v>32236</v>
      </c>
      <c r="K174" s="628" t="n">
        <v>32236</v>
      </c>
      <c r="L174" s="628" t="n">
        <v>32236</v>
      </c>
      <c r="M174" s="628" t="n">
        <v>32236</v>
      </c>
      <c r="N174" s="226" t="n">
        <f aca="false">+M174/1.1</f>
        <v>29305.4545454545</v>
      </c>
      <c r="O174" s="647"/>
      <c r="V174" s="647"/>
    </row>
    <row r="175" customFormat="false" ht="15" hidden="false" customHeight="false" outlineLevel="0" collapsed="false">
      <c r="A175" s="626" t="s">
        <v>671</v>
      </c>
      <c r="B175" s="626" t="s">
        <v>671</v>
      </c>
      <c r="C175" s="215" t="s">
        <v>670</v>
      </c>
      <c r="D175" s="216" t="s">
        <v>671</v>
      </c>
      <c r="E175" s="627" t="n">
        <v>4.2</v>
      </c>
      <c r="F175" s="653" t="n">
        <v>0</v>
      </c>
      <c r="G175" s="628" t="n">
        <v>30996</v>
      </c>
      <c r="H175" s="628" t="n">
        <v>32236</v>
      </c>
      <c r="I175" s="628" t="n">
        <v>32236</v>
      </c>
      <c r="J175" s="628" t="n">
        <v>32236</v>
      </c>
      <c r="K175" s="628" t="n">
        <v>32236</v>
      </c>
      <c r="L175" s="628" t="n">
        <v>32236</v>
      </c>
      <c r="M175" s="628" t="n">
        <v>32236</v>
      </c>
      <c r="N175" s="226" t="n">
        <f aca="false">+M175/1.1</f>
        <v>29305.4545454545</v>
      </c>
      <c r="O175" s="647"/>
      <c r="V175" s="647"/>
    </row>
    <row r="176" customFormat="false" ht="15" hidden="false" customHeight="false" outlineLevel="0" collapsed="false">
      <c r="A176" s="626" t="s">
        <v>673</v>
      </c>
      <c r="B176" s="626" t="s">
        <v>673</v>
      </c>
      <c r="C176" s="215" t="s">
        <v>672</v>
      </c>
      <c r="D176" s="216" t="s">
        <v>673</v>
      </c>
      <c r="E176" s="627" t="n">
        <v>0.35</v>
      </c>
      <c r="F176" s="653" t="n">
        <v>0</v>
      </c>
      <c r="G176" s="628" t="n">
        <v>2583</v>
      </c>
      <c r="H176" s="628" t="n">
        <v>2686.33333333333</v>
      </c>
      <c r="I176" s="628" t="n">
        <v>2686.33333333333</v>
      </c>
      <c r="J176" s="628" t="n">
        <v>2686.33333333333</v>
      </c>
      <c r="K176" s="628" t="n">
        <v>2686.33333333333</v>
      </c>
      <c r="L176" s="628" t="n">
        <v>2686.33333333333</v>
      </c>
      <c r="M176" s="628" t="n">
        <v>2686.33333333333</v>
      </c>
      <c r="N176" s="226" t="n">
        <f aca="false">+M176/1.1</f>
        <v>2442.12121212121</v>
      </c>
      <c r="O176" s="647"/>
      <c r="V176" s="647"/>
    </row>
    <row r="177" customFormat="false" ht="15" hidden="false" customHeight="false" outlineLevel="0" collapsed="false">
      <c r="A177" s="626" t="s">
        <v>675</v>
      </c>
      <c r="B177" s="626" t="s">
        <v>675</v>
      </c>
      <c r="C177" s="215" t="s">
        <v>674</v>
      </c>
      <c r="D177" s="216" t="s">
        <v>675</v>
      </c>
      <c r="E177" s="627" t="n">
        <v>0.35</v>
      </c>
      <c r="F177" s="653" t="n">
        <v>0</v>
      </c>
      <c r="G177" s="628" t="n">
        <v>2583</v>
      </c>
      <c r="H177" s="628" t="n">
        <v>2686.33333333333</v>
      </c>
      <c r="I177" s="628" t="n">
        <v>2686.33333333333</v>
      </c>
      <c r="J177" s="628" t="n">
        <v>2686.33333333333</v>
      </c>
      <c r="K177" s="628" t="n">
        <v>2686.33333333333</v>
      </c>
      <c r="L177" s="628" t="n">
        <v>2686.33333333333</v>
      </c>
      <c r="M177" s="628" t="n">
        <v>2686.33333333333</v>
      </c>
      <c r="N177" s="226" t="n">
        <f aca="false">+M177/1.1</f>
        <v>2442.12121212121</v>
      </c>
      <c r="O177" s="647"/>
      <c r="V177" s="647"/>
    </row>
    <row r="178" customFormat="false" ht="15" hidden="false" customHeight="false" outlineLevel="0" collapsed="false">
      <c r="A178" s="626" t="s">
        <v>1237</v>
      </c>
      <c r="B178" s="626" t="s">
        <v>1238</v>
      </c>
      <c r="C178" s="215" t="n">
        <v>142193</v>
      </c>
      <c r="D178" s="216" t="s">
        <v>1239</v>
      </c>
      <c r="E178" s="627" t="n">
        <v>4.2</v>
      </c>
      <c r="F178" s="653" t="n">
        <v>0</v>
      </c>
      <c r="G178" s="628" t="n">
        <v>30996</v>
      </c>
      <c r="H178" s="628" t="n">
        <v>32236</v>
      </c>
      <c r="I178" s="628" t="n">
        <v>32236</v>
      </c>
      <c r="J178" s="628" t="n">
        <v>32236</v>
      </c>
      <c r="K178" s="628" t="n">
        <v>32236</v>
      </c>
      <c r="L178" s="628" t="n">
        <v>32236</v>
      </c>
      <c r="M178" s="628" t="n">
        <v>32236</v>
      </c>
      <c r="N178" s="226" t="n">
        <f aca="false">+M178/1.1</f>
        <v>29305.4545454545</v>
      </c>
      <c r="O178" s="647"/>
      <c r="V178" s="647"/>
    </row>
    <row r="179" customFormat="false" ht="15" hidden="false" customHeight="false" outlineLevel="0" collapsed="false">
      <c r="A179" s="626" t="s">
        <v>1237</v>
      </c>
      <c r="B179" s="626" t="s">
        <v>1238</v>
      </c>
      <c r="C179" s="215" t="s">
        <v>677</v>
      </c>
      <c r="D179" s="216" t="s">
        <v>678</v>
      </c>
      <c r="E179" s="627" t="n">
        <v>4.2</v>
      </c>
      <c r="F179" s="653" t="n">
        <v>0</v>
      </c>
      <c r="G179" s="628" t="n">
        <v>30996</v>
      </c>
      <c r="H179" s="628" t="n">
        <v>32236</v>
      </c>
      <c r="I179" s="628" t="n">
        <v>32236</v>
      </c>
      <c r="J179" s="628" t="n">
        <v>32236</v>
      </c>
      <c r="K179" s="628" t="n">
        <v>32236</v>
      </c>
      <c r="L179" s="628" t="n">
        <v>32236</v>
      </c>
      <c r="M179" s="628" t="n">
        <v>32236</v>
      </c>
      <c r="N179" s="226" t="n">
        <f aca="false">+M179/1.1</f>
        <v>29305.4545454545</v>
      </c>
      <c r="O179" s="647"/>
      <c r="V179" s="647"/>
    </row>
    <row r="180" customFormat="false" ht="15" hidden="false" customHeight="false" outlineLevel="0" collapsed="false">
      <c r="A180" s="626" t="s">
        <v>680</v>
      </c>
      <c r="B180" s="626" t="s">
        <v>680</v>
      </c>
      <c r="C180" s="215" t="s">
        <v>679</v>
      </c>
      <c r="D180" s="216" t="s">
        <v>1240</v>
      </c>
      <c r="E180" s="627" t="n">
        <v>0.35</v>
      </c>
      <c r="F180" s="653" t="n">
        <v>0</v>
      </c>
      <c r="G180" s="628" t="n">
        <v>2583</v>
      </c>
      <c r="H180" s="628" t="n">
        <v>2686.33333333333</v>
      </c>
      <c r="I180" s="628" t="n">
        <v>2686.33333333333</v>
      </c>
      <c r="J180" s="628" t="n">
        <v>2686.33333333333</v>
      </c>
      <c r="K180" s="628" t="n">
        <v>2686.33333333333</v>
      </c>
      <c r="L180" s="628" t="n">
        <v>2686.33333333333</v>
      </c>
      <c r="M180" s="628" t="n">
        <v>2686.33333333333</v>
      </c>
      <c r="N180" s="226" t="n">
        <f aca="false">+M180/1.1</f>
        <v>2442.12121212121</v>
      </c>
      <c r="O180" s="647"/>
      <c r="V180" s="647"/>
    </row>
    <row r="181" customFormat="false" ht="15" hidden="false" customHeight="false" outlineLevel="0" collapsed="false">
      <c r="A181" s="626" t="s">
        <v>682</v>
      </c>
      <c r="B181" s="626" t="s">
        <v>682</v>
      </c>
      <c r="C181" s="215" t="s">
        <v>681</v>
      </c>
      <c r="D181" s="216" t="s">
        <v>1241</v>
      </c>
      <c r="E181" s="627" t="n">
        <v>0.35</v>
      </c>
      <c r="F181" s="653" t="n">
        <v>0</v>
      </c>
      <c r="G181" s="628" t="n">
        <v>2583</v>
      </c>
      <c r="H181" s="628" t="n">
        <v>2686.33333333333</v>
      </c>
      <c r="I181" s="628" t="n">
        <v>2686.33333333333</v>
      </c>
      <c r="J181" s="628" t="n">
        <v>2686.33333333333</v>
      </c>
      <c r="K181" s="628" t="n">
        <v>2686.33333333333</v>
      </c>
      <c r="L181" s="628" t="n">
        <v>2686.33333333333</v>
      </c>
      <c r="M181" s="628" t="n">
        <v>2686.33333333333</v>
      </c>
      <c r="N181" s="226" t="n">
        <f aca="false">+M181/1.1</f>
        <v>2442.12121212121</v>
      </c>
      <c r="O181" s="647"/>
      <c r="V181" s="647"/>
    </row>
    <row r="182" customFormat="false" ht="15" hidden="false" customHeight="false" outlineLevel="0" collapsed="false">
      <c r="A182" s="626" t="s">
        <v>1237</v>
      </c>
      <c r="B182" s="626" t="s">
        <v>1238</v>
      </c>
      <c r="C182" s="215" t="n">
        <v>142194</v>
      </c>
      <c r="D182" s="216" t="s">
        <v>1242</v>
      </c>
      <c r="E182" s="627" t="n">
        <v>4.2</v>
      </c>
      <c r="F182" s="653" t="n">
        <v>0</v>
      </c>
      <c r="G182" s="628" t="n">
        <v>30996</v>
      </c>
      <c r="H182" s="628" t="n">
        <v>32236</v>
      </c>
      <c r="I182" s="628" t="n">
        <v>32236</v>
      </c>
      <c r="J182" s="628" t="n">
        <v>32236</v>
      </c>
      <c r="K182" s="628" t="n">
        <v>32236</v>
      </c>
      <c r="L182" s="628" t="n">
        <v>32236</v>
      </c>
      <c r="M182" s="628" t="n">
        <v>32236</v>
      </c>
      <c r="N182" s="226" t="n">
        <f aca="false">+M182/1.1</f>
        <v>29305.4545454545</v>
      </c>
      <c r="O182" s="647"/>
      <c r="V182" s="647"/>
    </row>
    <row r="183" customFormat="false" ht="15" hidden="false" customHeight="false" outlineLevel="0" collapsed="false">
      <c r="A183" s="655"/>
      <c r="C183" s="215" t="s">
        <v>684</v>
      </c>
      <c r="D183" s="216" t="s">
        <v>685</v>
      </c>
      <c r="E183" s="627" t="n">
        <v>4.2</v>
      </c>
      <c r="F183" s="653" t="n">
        <v>0</v>
      </c>
      <c r="G183" s="628" t="n">
        <v>30996</v>
      </c>
      <c r="H183" s="628" t="n">
        <v>32236</v>
      </c>
      <c r="I183" s="628" t="n">
        <v>32236</v>
      </c>
      <c r="J183" s="628" t="n">
        <v>32236</v>
      </c>
      <c r="K183" s="628" t="n">
        <v>32236</v>
      </c>
      <c r="L183" s="628" t="n">
        <v>32236</v>
      </c>
      <c r="M183" s="628" t="n">
        <v>32236</v>
      </c>
      <c r="N183" s="226" t="n">
        <f aca="false">+M183/1.1</f>
        <v>29305.4545454545</v>
      </c>
      <c r="O183" s="647"/>
      <c r="V183" s="647"/>
    </row>
    <row r="184" customFormat="false" ht="15" hidden="false" customHeight="false" outlineLevel="0" collapsed="false">
      <c r="A184" s="626" t="s">
        <v>687</v>
      </c>
      <c r="B184" s="626" t="s">
        <v>687</v>
      </c>
      <c r="C184" s="215" t="s">
        <v>686</v>
      </c>
      <c r="D184" s="216" t="s">
        <v>1243</v>
      </c>
      <c r="E184" s="627" t="n">
        <v>0.35</v>
      </c>
      <c r="F184" s="653" t="n">
        <v>0</v>
      </c>
      <c r="G184" s="628" t="n">
        <v>2583</v>
      </c>
      <c r="H184" s="628" t="n">
        <v>2686.33333333333</v>
      </c>
      <c r="I184" s="628" t="n">
        <v>2686.33333333333</v>
      </c>
      <c r="J184" s="628" t="n">
        <v>2686.33333333333</v>
      </c>
      <c r="K184" s="628" t="n">
        <v>2686.33333333333</v>
      </c>
      <c r="L184" s="628" t="n">
        <v>2686.33333333333</v>
      </c>
      <c r="M184" s="628" t="n">
        <v>2686.33333333333</v>
      </c>
      <c r="N184" s="226" t="n">
        <f aca="false">+M184/1.1</f>
        <v>2442.12121212121</v>
      </c>
      <c r="O184" s="647"/>
      <c r="V184" s="647"/>
    </row>
    <row r="185" customFormat="false" ht="15" hidden="false" customHeight="false" outlineLevel="0" collapsed="false">
      <c r="A185" s="626" t="s">
        <v>689</v>
      </c>
      <c r="B185" s="626" t="s">
        <v>689</v>
      </c>
      <c r="C185" s="215" t="s">
        <v>688</v>
      </c>
      <c r="D185" s="216" t="s">
        <v>1244</v>
      </c>
      <c r="E185" s="627" t="n">
        <v>0.35</v>
      </c>
      <c r="F185" s="653" t="n">
        <v>0</v>
      </c>
      <c r="G185" s="628" t="n">
        <v>2583</v>
      </c>
      <c r="H185" s="628" t="n">
        <v>2686.33333333333</v>
      </c>
      <c r="I185" s="628" t="n">
        <v>2686.33333333333</v>
      </c>
      <c r="J185" s="628" t="n">
        <v>2686.33333333333</v>
      </c>
      <c r="K185" s="628" t="n">
        <v>2686.33333333333</v>
      </c>
      <c r="L185" s="628" t="n">
        <v>2686.33333333333</v>
      </c>
      <c r="M185" s="628" t="n">
        <v>2686.33333333333</v>
      </c>
      <c r="N185" s="226" t="n">
        <f aca="false">+M185/1.1</f>
        <v>2442.12121212121</v>
      </c>
      <c r="O185" s="647"/>
      <c r="V185" s="647"/>
    </row>
    <row r="186" customFormat="false" ht="15" hidden="false" customHeight="false" outlineLevel="0" collapsed="false">
      <c r="A186" s="626" t="s">
        <v>1245</v>
      </c>
      <c r="B186" s="626" t="s">
        <v>1246</v>
      </c>
      <c r="C186" s="215" t="n">
        <v>142196</v>
      </c>
      <c r="D186" s="216" t="s">
        <v>1247</v>
      </c>
      <c r="E186" s="627" t="n">
        <v>4.2</v>
      </c>
      <c r="F186" s="653" t="n">
        <v>0</v>
      </c>
      <c r="G186" s="628" t="n">
        <v>30996</v>
      </c>
      <c r="H186" s="628" t="n">
        <v>32236</v>
      </c>
      <c r="I186" s="628" t="n">
        <v>32236</v>
      </c>
      <c r="J186" s="628" t="n">
        <v>32236</v>
      </c>
      <c r="K186" s="628" t="n">
        <v>32236</v>
      </c>
      <c r="L186" s="628" t="n">
        <v>32236</v>
      </c>
      <c r="M186" s="628" t="n">
        <v>32236</v>
      </c>
      <c r="N186" s="226" t="n">
        <f aca="false">+M186/1.1</f>
        <v>29305.4545454545</v>
      </c>
      <c r="O186" s="647"/>
      <c r="V186" s="647"/>
    </row>
    <row r="187" customFormat="false" ht="15" hidden="false" customHeight="false" outlineLevel="0" collapsed="false">
      <c r="C187" s="215" t="s">
        <v>691</v>
      </c>
      <c r="D187" s="216" t="s">
        <v>692</v>
      </c>
      <c r="E187" s="627" t="n">
        <v>4.2</v>
      </c>
      <c r="F187" s="653" t="n">
        <v>0</v>
      </c>
      <c r="G187" s="628" t="n">
        <v>30996</v>
      </c>
      <c r="H187" s="628" t="n">
        <v>32236</v>
      </c>
      <c r="I187" s="628" t="n">
        <v>32236</v>
      </c>
      <c r="J187" s="628" t="n">
        <v>32236</v>
      </c>
      <c r="K187" s="628" t="n">
        <v>32236</v>
      </c>
      <c r="L187" s="628" t="n">
        <v>32236</v>
      </c>
      <c r="M187" s="628" t="n">
        <v>32236</v>
      </c>
      <c r="N187" s="226" t="n">
        <f aca="false">+M187/1.1</f>
        <v>29305.4545454545</v>
      </c>
      <c r="O187" s="647"/>
      <c r="V187" s="647"/>
    </row>
    <row r="188" customFormat="false" ht="15" hidden="false" customHeight="false" outlineLevel="0" collapsed="false">
      <c r="A188" s="626" t="s">
        <v>694</v>
      </c>
      <c r="B188" s="626" t="s">
        <v>694</v>
      </c>
      <c r="C188" s="215" t="s">
        <v>693</v>
      </c>
      <c r="D188" s="216" t="s">
        <v>1248</v>
      </c>
      <c r="E188" s="627" t="n">
        <v>0.35</v>
      </c>
      <c r="F188" s="653" t="n">
        <v>0</v>
      </c>
      <c r="G188" s="628" t="n">
        <v>2583</v>
      </c>
      <c r="H188" s="628" t="n">
        <v>2686.33333333333</v>
      </c>
      <c r="I188" s="628" t="n">
        <v>2686.33333333333</v>
      </c>
      <c r="J188" s="628" t="n">
        <v>2686.33333333333</v>
      </c>
      <c r="K188" s="628" t="n">
        <v>2686.33333333333</v>
      </c>
      <c r="L188" s="628" t="n">
        <v>2686.33333333333</v>
      </c>
      <c r="M188" s="628" t="n">
        <v>2686.33333333333</v>
      </c>
      <c r="N188" s="226" t="n">
        <f aca="false">+M188/1.1</f>
        <v>2442.12121212121</v>
      </c>
      <c r="O188" s="647"/>
      <c r="V188" s="647"/>
    </row>
    <row r="189" customFormat="false" ht="15" hidden="false" customHeight="false" outlineLevel="0" collapsed="false">
      <c r="A189" s="626" t="s">
        <v>696</v>
      </c>
      <c r="B189" s="626" t="s">
        <v>696</v>
      </c>
      <c r="C189" s="215" t="s">
        <v>695</v>
      </c>
      <c r="D189" s="216" t="s">
        <v>1249</v>
      </c>
      <c r="E189" s="627" t="n">
        <v>0.35</v>
      </c>
      <c r="F189" s="653" t="n">
        <v>0</v>
      </c>
      <c r="G189" s="628" t="n">
        <v>2583</v>
      </c>
      <c r="H189" s="628" t="n">
        <v>2686.33333333333</v>
      </c>
      <c r="I189" s="628" t="n">
        <v>2686.33333333333</v>
      </c>
      <c r="J189" s="628" t="n">
        <v>2686.33333333333</v>
      </c>
      <c r="K189" s="628" t="n">
        <v>2686.33333333333</v>
      </c>
      <c r="L189" s="628" t="n">
        <v>2686.33333333333</v>
      </c>
      <c r="M189" s="628" t="n">
        <v>2686.33333333333</v>
      </c>
      <c r="N189" s="226" t="n">
        <f aca="false">+M189/1.1</f>
        <v>2442.12121212121</v>
      </c>
      <c r="O189" s="647"/>
      <c r="V189" s="647"/>
    </row>
    <row r="190" customFormat="false" ht="15" hidden="false" customHeight="false" outlineLevel="0" collapsed="false">
      <c r="C190" s="215" t="n">
        <v>148136</v>
      </c>
      <c r="D190" s="216" t="s">
        <v>697</v>
      </c>
      <c r="E190" s="627" t="n">
        <v>11.3</v>
      </c>
      <c r="F190" s="646" t="n">
        <v>632.8</v>
      </c>
      <c r="G190" s="628" t="n">
        <v>0</v>
      </c>
      <c r="H190" s="628" t="n">
        <v>0</v>
      </c>
      <c r="I190" s="628" t="n">
        <v>0</v>
      </c>
      <c r="J190" s="628" t="n">
        <v>0</v>
      </c>
      <c r="K190" s="628" t="n">
        <v>14900</v>
      </c>
      <c r="L190" s="628" t="n">
        <v>14900</v>
      </c>
      <c r="M190" s="628" t="n">
        <v>14900</v>
      </c>
      <c r="N190" s="226" t="n">
        <f aca="false">+M190/1.1</f>
        <v>13545.4545454545</v>
      </c>
      <c r="O190" s="647"/>
      <c r="V190" s="647"/>
    </row>
    <row r="191" customFormat="false" ht="15" hidden="false" customHeight="false" outlineLevel="0" collapsed="false">
      <c r="C191" s="215" t="s">
        <v>698</v>
      </c>
      <c r="D191" s="216" t="s">
        <v>697</v>
      </c>
      <c r="E191" s="627" t="n">
        <v>11.3</v>
      </c>
      <c r="F191" s="646" t="n">
        <v>632.8</v>
      </c>
      <c r="G191" s="628" t="n">
        <v>0</v>
      </c>
      <c r="H191" s="628" t="n">
        <v>0</v>
      </c>
      <c r="I191" s="628" t="n">
        <v>0</v>
      </c>
      <c r="J191" s="628" t="n">
        <v>0</v>
      </c>
      <c r="K191" s="628" t="n">
        <v>14900</v>
      </c>
      <c r="L191" s="628" t="n">
        <v>14900</v>
      </c>
      <c r="M191" s="628" t="n">
        <v>14900</v>
      </c>
      <c r="N191" s="226" t="n">
        <f aca="false">+M191/1.1</f>
        <v>13545.4545454545</v>
      </c>
      <c r="O191" s="647"/>
      <c r="V191" s="647"/>
    </row>
    <row r="192" customFormat="false" ht="15" hidden="false" customHeight="false" outlineLevel="0" collapsed="false">
      <c r="C192" s="215" t="s">
        <v>700</v>
      </c>
      <c r="D192" s="216" t="s">
        <v>1250</v>
      </c>
      <c r="E192" s="627" t="n">
        <v>0.269047619047619</v>
      </c>
      <c r="F192" s="646" t="n">
        <v>15.0666666666667</v>
      </c>
      <c r="G192" s="628" t="n">
        <v>0</v>
      </c>
      <c r="H192" s="628" t="n">
        <v>0</v>
      </c>
      <c r="I192" s="628" t="n">
        <v>0</v>
      </c>
      <c r="J192" s="628" t="n">
        <v>0</v>
      </c>
      <c r="K192" s="628" t="n">
        <v>354.761904761905</v>
      </c>
      <c r="L192" s="628" t="n">
        <v>354.761904761905</v>
      </c>
      <c r="M192" s="628" t="n">
        <v>354.761904761905</v>
      </c>
      <c r="N192" s="226" t="n">
        <f aca="false">+M192/1.1</f>
        <v>322.510822510822</v>
      </c>
      <c r="O192" s="647"/>
      <c r="V192" s="647"/>
    </row>
    <row r="193" customFormat="false" ht="15" hidden="false" customHeight="false" outlineLevel="0" collapsed="false">
      <c r="C193" s="246" t="n">
        <v>173022</v>
      </c>
      <c r="D193" s="656" t="s">
        <v>67</v>
      </c>
      <c r="E193" s="627" t="n">
        <v>11.3</v>
      </c>
      <c r="F193" s="646" t="n">
        <v>632.8</v>
      </c>
      <c r="G193" s="628" t="n">
        <v>0</v>
      </c>
      <c r="H193" s="628" t="n">
        <v>0</v>
      </c>
      <c r="I193" s="628" t="n">
        <v>0</v>
      </c>
      <c r="J193" s="628" t="n">
        <v>0</v>
      </c>
      <c r="K193" s="628" t="n">
        <v>0</v>
      </c>
      <c r="L193" s="628" t="n">
        <v>0</v>
      </c>
      <c r="M193" s="628" t="n">
        <v>13900</v>
      </c>
      <c r="N193" s="226" t="n">
        <f aca="false">+M193/1.1</f>
        <v>12636.3636363636</v>
      </c>
      <c r="O193" s="647"/>
      <c r="V193" s="647"/>
    </row>
    <row r="194" customFormat="false" ht="15" hidden="false" customHeight="false" outlineLevel="0" collapsed="false">
      <c r="C194" s="656" t="s">
        <v>68</v>
      </c>
      <c r="D194" s="656" t="s">
        <v>69</v>
      </c>
      <c r="E194" s="627" t="n">
        <v>11.3</v>
      </c>
      <c r="F194" s="646" t="n">
        <v>632.8</v>
      </c>
      <c r="G194" s="628" t="n">
        <v>0</v>
      </c>
      <c r="H194" s="628" t="n">
        <v>0</v>
      </c>
      <c r="I194" s="628" t="n">
        <v>0</v>
      </c>
      <c r="J194" s="628" t="n">
        <v>0</v>
      </c>
      <c r="K194" s="628" t="n">
        <v>0</v>
      </c>
      <c r="L194" s="628" t="n">
        <v>0</v>
      </c>
      <c r="M194" s="628" t="n">
        <v>13900</v>
      </c>
      <c r="N194" s="226" t="n">
        <f aca="false">+M194/1.1</f>
        <v>12636.3636363636</v>
      </c>
      <c r="O194" s="647"/>
      <c r="V194" s="647"/>
    </row>
    <row r="195" customFormat="false" ht="15" hidden="false" customHeight="false" outlineLevel="0" collapsed="false">
      <c r="C195" s="657" t="s">
        <v>705</v>
      </c>
      <c r="D195" s="656" t="s">
        <v>1251</v>
      </c>
      <c r="E195" s="627" t="n">
        <v>0.00560515873015873</v>
      </c>
      <c r="F195" s="646" t="n">
        <v>0.313888888888889</v>
      </c>
      <c r="G195" s="628" t="n">
        <v>0</v>
      </c>
      <c r="H195" s="628" t="n">
        <v>0</v>
      </c>
      <c r="I195" s="628" t="n">
        <v>0</v>
      </c>
      <c r="J195" s="628" t="n">
        <v>0</v>
      </c>
      <c r="K195" s="628" t="n">
        <v>0</v>
      </c>
      <c r="L195" s="628" t="n">
        <v>0</v>
      </c>
      <c r="M195" s="628" t="n">
        <v>289.583333333333</v>
      </c>
      <c r="N195" s="226" t="n">
        <f aca="false">+M195/1.1</f>
        <v>263.257575757576</v>
      </c>
      <c r="O195" s="647"/>
      <c r="V195" s="647"/>
    </row>
    <row r="196" customFormat="false" ht="15" hidden="false" customHeight="false" outlineLevel="0" collapsed="false">
      <c r="C196" s="657" t="s">
        <v>707</v>
      </c>
      <c r="D196" s="656" t="s">
        <v>708</v>
      </c>
      <c r="E196" s="627" t="n">
        <v>0.235416666666667</v>
      </c>
      <c r="F196" s="646" t="n">
        <v>13.1833333333333</v>
      </c>
      <c r="G196" s="628" t="n">
        <v>0</v>
      </c>
      <c r="H196" s="628" t="n">
        <v>0</v>
      </c>
      <c r="I196" s="628" t="n">
        <v>0</v>
      </c>
      <c r="J196" s="628" t="n">
        <v>0</v>
      </c>
      <c r="K196" s="628" t="n">
        <v>0</v>
      </c>
      <c r="L196" s="628" t="n">
        <v>0</v>
      </c>
      <c r="M196" s="628" t="n">
        <v>289.583333333333</v>
      </c>
      <c r="N196" s="226" t="n">
        <f aca="false">+M196/1.1</f>
        <v>263.257575757576</v>
      </c>
      <c r="O196" s="647"/>
      <c r="V196" s="647"/>
    </row>
    <row r="197" customFormat="false" ht="15" hidden="false" customHeight="false" outlineLevel="0" collapsed="false">
      <c r="A197" s="626" t="s">
        <v>709</v>
      </c>
      <c r="B197" s="626" t="s">
        <v>709</v>
      </c>
      <c r="C197" s="215" t="n">
        <v>22713</v>
      </c>
      <c r="D197" s="216" t="s">
        <v>709</v>
      </c>
      <c r="E197" s="627" t="n">
        <v>11.3</v>
      </c>
      <c r="F197" s="646" t="n">
        <v>632.8</v>
      </c>
      <c r="G197" s="628" t="n">
        <v>0</v>
      </c>
      <c r="H197" s="628" t="n">
        <v>14090</v>
      </c>
      <c r="I197" s="628" t="n">
        <v>14090</v>
      </c>
      <c r="J197" s="628" t="n">
        <v>15960</v>
      </c>
      <c r="K197" s="628" t="n">
        <v>15960</v>
      </c>
      <c r="L197" s="628" t="n">
        <v>15960</v>
      </c>
      <c r="M197" s="628" t="n">
        <v>15960</v>
      </c>
      <c r="N197" s="226" t="n">
        <f aca="false">+M197/1.1</f>
        <v>14509.0909090909</v>
      </c>
      <c r="O197" s="647"/>
      <c r="V197" s="647"/>
    </row>
    <row r="198" customFormat="false" ht="15" hidden="false" customHeight="false" outlineLevel="0" collapsed="false">
      <c r="A198" s="626" t="s">
        <v>1252</v>
      </c>
      <c r="B198" s="626" t="s">
        <v>1253</v>
      </c>
      <c r="C198" s="215" t="n">
        <v>96430</v>
      </c>
      <c r="D198" s="216" t="s">
        <v>710</v>
      </c>
      <c r="E198" s="627" t="n">
        <v>11.3</v>
      </c>
      <c r="F198" s="646" t="n">
        <v>632.8</v>
      </c>
      <c r="G198" s="628" t="n">
        <v>0</v>
      </c>
      <c r="H198" s="628" t="n">
        <v>14090</v>
      </c>
      <c r="I198" s="628" t="n">
        <v>14090</v>
      </c>
      <c r="J198" s="628" t="n">
        <v>15960</v>
      </c>
      <c r="K198" s="628" t="n">
        <v>15960</v>
      </c>
      <c r="L198" s="628" t="n">
        <v>15960</v>
      </c>
      <c r="M198" s="628" t="n">
        <v>15960</v>
      </c>
      <c r="N198" s="226" t="n">
        <f aca="false">+M198/1.1</f>
        <v>14509.0909090909</v>
      </c>
      <c r="O198" s="647"/>
      <c r="V198" s="647"/>
    </row>
    <row r="199" customFormat="false" ht="15" hidden="false" customHeight="false" outlineLevel="0" collapsed="false">
      <c r="A199" s="626" t="s">
        <v>712</v>
      </c>
      <c r="B199" s="626" t="s">
        <v>712</v>
      </c>
      <c r="C199" s="215" t="s">
        <v>711</v>
      </c>
      <c r="D199" s="216" t="s">
        <v>712</v>
      </c>
      <c r="E199" s="627" t="n">
        <v>11.3</v>
      </c>
      <c r="F199" s="646" t="n">
        <v>632.8</v>
      </c>
      <c r="G199" s="628" t="n">
        <v>0</v>
      </c>
      <c r="H199" s="628" t="n">
        <v>14090</v>
      </c>
      <c r="I199" s="628" t="n">
        <v>14090</v>
      </c>
      <c r="J199" s="628" t="n">
        <v>15960</v>
      </c>
      <c r="K199" s="628" t="n">
        <v>15960</v>
      </c>
      <c r="L199" s="628" t="n">
        <v>15960</v>
      </c>
      <c r="M199" s="628" t="n">
        <v>15960</v>
      </c>
      <c r="N199" s="226" t="n">
        <f aca="false">+M199/1.1</f>
        <v>14509.0909090909</v>
      </c>
      <c r="O199" s="647"/>
      <c r="V199" s="647"/>
    </row>
    <row r="200" customFormat="false" ht="15" hidden="false" customHeight="false" outlineLevel="0" collapsed="false">
      <c r="A200" s="626" t="s">
        <v>702</v>
      </c>
      <c r="B200" s="626" t="s">
        <v>702</v>
      </c>
      <c r="C200" s="215" t="s">
        <v>701</v>
      </c>
      <c r="D200" s="216" t="s">
        <v>702</v>
      </c>
      <c r="E200" s="627" t="n">
        <v>0.235416666666667</v>
      </c>
      <c r="F200" s="646" t="n">
        <v>13.1833333333333</v>
      </c>
      <c r="G200" s="628" t="n">
        <v>0</v>
      </c>
      <c r="H200" s="628" t="n">
        <v>293.541666666667</v>
      </c>
      <c r="I200" s="628" t="n">
        <v>293.541666666667</v>
      </c>
      <c r="J200" s="628" t="n">
        <v>332.5</v>
      </c>
      <c r="K200" s="628" t="n">
        <v>332.5</v>
      </c>
      <c r="L200" s="628" t="n">
        <v>332.5</v>
      </c>
      <c r="M200" s="628" t="n">
        <v>332.5</v>
      </c>
      <c r="N200" s="226" t="n">
        <f aca="false">+M200/1.1</f>
        <v>302.272727272727</v>
      </c>
      <c r="O200" s="647"/>
      <c r="V200" s="647"/>
    </row>
    <row r="201" customFormat="false" ht="15" hidden="false" customHeight="false" outlineLevel="0" collapsed="false">
      <c r="A201" s="626" t="s">
        <v>704</v>
      </c>
      <c r="B201" s="626" t="s">
        <v>704</v>
      </c>
      <c r="C201" s="215" t="s">
        <v>703</v>
      </c>
      <c r="D201" s="216" t="s">
        <v>704</v>
      </c>
      <c r="E201" s="627" t="n">
        <v>0.235416666666667</v>
      </c>
      <c r="F201" s="646" t="n">
        <v>13.1833333333333</v>
      </c>
      <c r="G201" s="628" t="n">
        <v>0</v>
      </c>
      <c r="H201" s="628" t="n">
        <v>293.541666666667</v>
      </c>
      <c r="I201" s="628" t="n">
        <v>293.541666666667</v>
      </c>
      <c r="J201" s="628" t="n">
        <v>332.5</v>
      </c>
      <c r="K201" s="628" t="n">
        <v>332.5</v>
      </c>
      <c r="L201" s="628" t="n">
        <v>332.5</v>
      </c>
      <c r="M201" s="628" t="n">
        <v>332.5</v>
      </c>
      <c r="N201" s="226" t="n">
        <f aca="false">+M201/1.1</f>
        <v>302.272727272727</v>
      </c>
      <c r="O201" s="226"/>
      <c r="V201" s="647"/>
    </row>
    <row r="202" customFormat="false" ht="15" hidden="false" customHeight="false" outlineLevel="0" collapsed="false">
      <c r="A202" s="626" t="s">
        <v>713</v>
      </c>
      <c r="B202" s="626" t="s">
        <v>713</v>
      </c>
      <c r="C202" s="215" t="n">
        <v>74554</v>
      </c>
      <c r="D202" s="216" t="s">
        <v>713</v>
      </c>
      <c r="E202" s="627" t="n">
        <v>12.5</v>
      </c>
      <c r="F202" s="646" t="n">
        <v>700</v>
      </c>
      <c r="G202" s="628" t="n">
        <v>13550</v>
      </c>
      <c r="H202" s="628" t="n">
        <v>14090</v>
      </c>
      <c r="I202" s="628" t="n">
        <v>14090</v>
      </c>
      <c r="J202" s="628" t="n">
        <v>15960</v>
      </c>
      <c r="K202" s="628" t="n">
        <v>15960</v>
      </c>
      <c r="L202" s="628" t="n">
        <v>15960</v>
      </c>
      <c r="M202" s="628" t="n">
        <v>15960</v>
      </c>
      <c r="N202" s="226" t="n">
        <f aca="false">+M202/1.1</f>
        <v>14509.0909090909</v>
      </c>
      <c r="O202" s="226"/>
      <c r="V202" s="647"/>
    </row>
    <row r="203" customFormat="false" ht="15" hidden="false" customHeight="false" outlineLevel="0" collapsed="false">
      <c r="A203" s="626" t="s">
        <v>715</v>
      </c>
      <c r="B203" s="626" t="s">
        <v>715</v>
      </c>
      <c r="C203" s="215" t="s">
        <v>714</v>
      </c>
      <c r="D203" s="216" t="s">
        <v>715</v>
      </c>
      <c r="E203" s="627" t="n">
        <v>12.5</v>
      </c>
      <c r="F203" s="646" t="n">
        <v>700</v>
      </c>
      <c r="G203" s="628" t="n">
        <v>13550</v>
      </c>
      <c r="H203" s="628" t="n">
        <v>14090</v>
      </c>
      <c r="I203" s="628" t="n">
        <v>14090</v>
      </c>
      <c r="J203" s="628" t="n">
        <v>15960</v>
      </c>
      <c r="K203" s="628" t="n">
        <v>15960</v>
      </c>
      <c r="L203" s="628" t="n">
        <v>15960</v>
      </c>
      <c r="M203" s="628" t="n">
        <v>15960</v>
      </c>
      <c r="N203" s="226" t="n">
        <f aca="false">+M203/1.1</f>
        <v>14509.0909090909</v>
      </c>
      <c r="O203" s="226" t="n">
        <f aca="false">+L203/1.1</f>
        <v>14509.0909090909</v>
      </c>
      <c r="V203" s="647"/>
    </row>
    <row r="204" customFormat="false" ht="15" hidden="false" customHeight="false" outlineLevel="0" collapsed="false">
      <c r="A204" s="626" t="s">
        <v>717</v>
      </c>
      <c r="B204" s="626" t="s">
        <v>717</v>
      </c>
      <c r="C204" s="215" t="s">
        <v>716</v>
      </c>
      <c r="D204" s="216" t="s">
        <v>717</v>
      </c>
      <c r="E204" s="627" t="n">
        <v>0.260416666666667</v>
      </c>
      <c r="F204" s="646" t="n">
        <v>14.5833333333333</v>
      </c>
      <c r="G204" s="628" t="n">
        <v>282.291666666667</v>
      </c>
      <c r="H204" s="628" t="n">
        <v>293.541666666667</v>
      </c>
      <c r="I204" s="628" t="n">
        <v>293.541666666667</v>
      </c>
      <c r="J204" s="628" t="n">
        <v>332.5</v>
      </c>
      <c r="K204" s="628" t="n">
        <v>332.5</v>
      </c>
      <c r="L204" s="628" t="n">
        <v>332.5</v>
      </c>
      <c r="M204" s="628" t="n">
        <v>332.5</v>
      </c>
      <c r="N204" s="226" t="n">
        <f aca="false">+M204/1.1</f>
        <v>302.272727272727</v>
      </c>
      <c r="O204" s="226" t="n">
        <f aca="false">+L204/1.1</f>
        <v>302.272727272727</v>
      </c>
      <c r="V204" s="647"/>
    </row>
    <row r="205" customFormat="false" ht="15" hidden="false" customHeight="false" outlineLevel="0" collapsed="false">
      <c r="A205" s="626" t="s">
        <v>719</v>
      </c>
      <c r="B205" s="626" t="s">
        <v>719</v>
      </c>
      <c r="C205" s="215" t="s">
        <v>718</v>
      </c>
      <c r="D205" s="216" t="s">
        <v>719</v>
      </c>
      <c r="E205" s="627" t="n">
        <v>0.260416666666667</v>
      </c>
      <c r="F205" s="646" t="n">
        <v>14.5833333333333</v>
      </c>
      <c r="G205" s="628" t="n">
        <v>282.291666666667</v>
      </c>
      <c r="H205" s="628" t="n">
        <v>293.541666666667</v>
      </c>
      <c r="I205" s="628" t="n">
        <v>293.541666666667</v>
      </c>
      <c r="J205" s="628" t="n">
        <v>332.5</v>
      </c>
      <c r="K205" s="628" t="n">
        <v>332.5</v>
      </c>
      <c r="L205" s="628" t="n">
        <v>332.5</v>
      </c>
      <c r="M205" s="628" t="n">
        <v>332.5</v>
      </c>
      <c r="N205" s="226" t="n">
        <f aca="false">+M205/1.1</f>
        <v>302.272727272727</v>
      </c>
      <c r="O205" s="226" t="n">
        <f aca="false">+L205/1.1</f>
        <v>302.272727272727</v>
      </c>
      <c r="V205" s="647"/>
    </row>
    <row r="206" customFormat="false" ht="15" hidden="false" customHeight="false" outlineLevel="0" collapsed="false">
      <c r="A206" s="626" t="s">
        <v>720</v>
      </c>
      <c r="B206" s="626" t="s">
        <v>1254</v>
      </c>
      <c r="C206" s="215" t="n">
        <v>112839</v>
      </c>
      <c r="D206" s="216" t="s">
        <v>720</v>
      </c>
      <c r="E206" s="627" t="n">
        <v>8.8</v>
      </c>
      <c r="F206" s="646" t="n">
        <v>492.8</v>
      </c>
      <c r="G206" s="628" t="n">
        <v>23460</v>
      </c>
      <c r="H206" s="628" t="n">
        <v>24400</v>
      </c>
      <c r="I206" s="628" t="n">
        <v>24400</v>
      </c>
      <c r="J206" s="628" t="n">
        <v>24400</v>
      </c>
      <c r="K206" s="628" t="n">
        <v>24400</v>
      </c>
      <c r="L206" s="628" t="n">
        <v>21700</v>
      </c>
      <c r="M206" s="628" t="n">
        <v>21700</v>
      </c>
      <c r="N206" s="226" t="n">
        <f aca="false">+M206/1.1</f>
        <v>19727.2727272727</v>
      </c>
      <c r="O206" s="647"/>
      <c r="V206" s="647"/>
    </row>
    <row r="207" customFormat="false" ht="15" hidden="false" customHeight="false" outlineLevel="0" collapsed="false">
      <c r="A207" s="626" t="s">
        <v>722</v>
      </c>
      <c r="B207" s="626" t="s">
        <v>722</v>
      </c>
      <c r="C207" s="215" t="s">
        <v>721</v>
      </c>
      <c r="D207" s="216" t="s">
        <v>722</v>
      </c>
      <c r="E207" s="627" t="n">
        <v>0.366666666666667</v>
      </c>
      <c r="F207" s="646" t="n">
        <v>20.5333333333333</v>
      </c>
      <c r="G207" s="628" t="n">
        <v>977.5</v>
      </c>
      <c r="H207" s="628" t="n">
        <v>1016.66666666667</v>
      </c>
      <c r="I207" s="628" t="n">
        <v>1016.66666666667</v>
      </c>
      <c r="J207" s="628" t="n">
        <v>1016.66666666667</v>
      </c>
      <c r="K207" s="628" t="n">
        <v>1016.66666666667</v>
      </c>
      <c r="L207" s="628" t="n">
        <v>904.166666666667</v>
      </c>
      <c r="M207" s="628" t="n">
        <v>904.166666666667</v>
      </c>
      <c r="N207" s="226" t="n">
        <f aca="false">+M207/1.1</f>
        <v>821.969696969697</v>
      </c>
      <c r="O207" s="647"/>
      <c r="V207" s="647"/>
    </row>
    <row r="208" customFormat="false" ht="15" hidden="false" customHeight="false" outlineLevel="0" collapsed="false">
      <c r="A208" s="626" t="s">
        <v>723</v>
      </c>
      <c r="B208" s="626" t="s">
        <v>723</v>
      </c>
      <c r="C208" s="215" t="s">
        <v>70</v>
      </c>
      <c r="D208" s="216" t="s">
        <v>723</v>
      </c>
      <c r="E208" s="627" t="n">
        <v>0.366666666666667</v>
      </c>
      <c r="F208" s="646" t="n">
        <v>20.5333333333333</v>
      </c>
      <c r="G208" s="628" t="n">
        <v>977.5</v>
      </c>
      <c r="H208" s="628" t="n">
        <v>1016.66666666667</v>
      </c>
      <c r="I208" s="628" t="n">
        <v>1016.66666666667</v>
      </c>
      <c r="J208" s="628" t="n">
        <v>1016.66666666667</v>
      </c>
      <c r="K208" s="628" t="n">
        <v>1016.66666666667</v>
      </c>
      <c r="L208" s="628" t="n">
        <v>904.166666666667</v>
      </c>
      <c r="M208" s="628" t="n">
        <v>904.166666666667</v>
      </c>
      <c r="N208" s="226" t="n">
        <f aca="false">+M208/1.1</f>
        <v>821.969696969697</v>
      </c>
      <c r="O208" s="647"/>
      <c r="V208" s="647"/>
    </row>
    <row r="209" customFormat="false" ht="15" hidden="false" customHeight="false" outlineLevel="0" collapsed="false">
      <c r="C209" s="658" t="n">
        <v>157095</v>
      </c>
      <c r="D209" s="659" t="s">
        <v>724</v>
      </c>
      <c r="F209" s="646"/>
      <c r="K209" s="628" t="n">
        <v>25030</v>
      </c>
      <c r="L209" s="628" t="n">
        <v>25030</v>
      </c>
      <c r="M209" s="654" t="n">
        <v>24030</v>
      </c>
      <c r="N209" s="226" t="n">
        <f aca="false">+M209/1.1</f>
        <v>21845.4545454545</v>
      </c>
      <c r="O209" s="647"/>
      <c r="V209" s="647"/>
    </row>
    <row r="210" customFormat="false" ht="15" hidden="false" customHeight="false" outlineLevel="0" collapsed="false">
      <c r="C210" s="658" t="s">
        <v>73</v>
      </c>
      <c r="D210" s="659" t="s">
        <v>725</v>
      </c>
      <c r="F210" s="646"/>
      <c r="K210" s="628" t="n">
        <v>1042.91666666667</v>
      </c>
      <c r="L210" s="628" t="n">
        <v>1042.91666666667</v>
      </c>
      <c r="M210" s="628" t="n">
        <v>1001.25</v>
      </c>
      <c r="N210" s="226" t="n">
        <f aca="false">+M210/1.1</f>
        <v>910.227272727273</v>
      </c>
      <c r="O210" s="647"/>
      <c r="V210" s="647"/>
    </row>
    <row r="211" customFormat="false" ht="15" hidden="false" customHeight="false" outlineLevel="0" collapsed="false">
      <c r="C211" s="658" t="s">
        <v>726</v>
      </c>
      <c r="D211" s="659" t="s">
        <v>76</v>
      </c>
      <c r="F211" s="646"/>
      <c r="K211" s="628" t="n">
        <v>1042.91666666667</v>
      </c>
      <c r="L211" s="628" t="n">
        <v>1042.91666666667</v>
      </c>
      <c r="M211" s="628" t="n">
        <v>1001.25</v>
      </c>
      <c r="N211" s="226" t="n">
        <f aca="false">+M211/1.1</f>
        <v>910.227272727273</v>
      </c>
      <c r="O211" s="647"/>
      <c r="V211" s="647"/>
    </row>
    <row r="212" customFormat="false" ht="15" hidden="false" customHeight="false" outlineLevel="0" collapsed="false">
      <c r="A212" s="626" t="s">
        <v>1255</v>
      </c>
      <c r="B212" s="626" t="s">
        <v>1256</v>
      </c>
      <c r="C212" s="215" t="n">
        <v>74566</v>
      </c>
      <c r="D212" s="216" t="s">
        <v>727</v>
      </c>
      <c r="E212" s="627" t="n">
        <v>15.3</v>
      </c>
      <c r="F212" s="646" t="n">
        <v>856.8</v>
      </c>
      <c r="G212" s="628" t="n">
        <v>23060</v>
      </c>
      <c r="H212" s="628" t="n">
        <v>23980</v>
      </c>
      <c r="I212" s="628" t="n">
        <v>23980</v>
      </c>
      <c r="J212" s="628" t="n">
        <v>26680</v>
      </c>
      <c r="K212" s="628" t="n">
        <v>26680</v>
      </c>
      <c r="L212" s="628" t="n">
        <v>26680</v>
      </c>
      <c r="M212" s="628" t="n">
        <v>26680</v>
      </c>
      <c r="N212" s="226" t="n">
        <f aca="false">+M212/1.1</f>
        <v>24254.5454545455</v>
      </c>
      <c r="O212" s="647"/>
      <c r="V212" s="647"/>
    </row>
    <row r="213" customFormat="false" ht="15" hidden="false" customHeight="false" outlineLevel="0" collapsed="false">
      <c r="A213" s="626" t="s">
        <v>729</v>
      </c>
      <c r="B213" s="626" t="s">
        <v>729</v>
      </c>
      <c r="C213" s="215" t="s">
        <v>728</v>
      </c>
      <c r="D213" s="216" t="s">
        <v>729</v>
      </c>
      <c r="E213" s="627" t="n">
        <v>0.6375</v>
      </c>
      <c r="F213" s="646" t="n">
        <v>35.7</v>
      </c>
      <c r="G213" s="628" t="n">
        <v>960.833333333333</v>
      </c>
      <c r="H213" s="628" t="n">
        <v>999.166666666667</v>
      </c>
      <c r="I213" s="628" t="n">
        <v>999.166666666667</v>
      </c>
      <c r="J213" s="628" t="n">
        <v>1111.66666666667</v>
      </c>
      <c r="K213" s="628" t="n">
        <v>1111.66666666667</v>
      </c>
      <c r="L213" s="628" t="n">
        <v>1111.66666666667</v>
      </c>
      <c r="M213" s="628" t="n">
        <v>1111.66666666667</v>
      </c>
      <c r="N213" s="226" t="n">
        <f aca="false">+M213/1.1</f>
        <v>1010.60606060606</v>
      </c>
      <c r="O213" s="647"/>
      <c r="V213" s="647"/>
    </row>
    <row r="214" customFormat="false" ht="15" hidden="false" customHeight="false" outlineLevel="0" collapsed="false">
      <c r="A214" s="626" t="s">
        <v>730</v>
      </c>
      <c r="B214" s="626" t="s">
        <v>730</v>
      </c>
      <c r="C214" s="215" t="s">
        <v>81</v>
      </c>
      <c r="D214" s="216" t="s">
        <v>730</v>
      </c>
      <c r="E214" s="627" t="n">
        <v>0.6375</v>
      </c>
      <c r="F214" s="646" t="n">
        <v>35.7</v>
      </c>
      <c r="G214" s="628" t="n">
        <v>960.833333333333</v>
      </c>
      <c r="H214" s="628" t="n">
        <v>999.166666666667</v>
      </c>
      <c r="I214" s="628" t="n">
        <v>999.166666666667</v>
      </c>
      <c r="J214" s="628" t="n">
        <v>1111.66666666667</v>
      </c>
      <c r="K214" s="628" t="n">
        <v>1111.66666666667</v>
      </c>
      <c r="L214" s="628" t="n">
        <v>1111.66666666667</v>
      </c>
      <c r="M214" s="628" t="n">
        <v>1111.66666666667</v>
      </c>
      <c r="N214" s="226" t="n">
        <f aca="false">+M214/1.1</f>
        <v>1010.60606060606</v>
      </c>
      <c r="O214" s="647"/>
      <c r="V214" s="647"/>
    </row>
    <row r="215" customFormat="false" ht="15" hidden="false" customHeight="false" outlineLevel="0" collapsed="false">
      <c r="A215" s="626" t="s">
        <v>66</v>
      </c>
      <c r="B215" s="626" t="s">
        <v>1257</v>
      </c>
      <c r="C215" s="215" t="n">
        <v>74565</v>
      </c>
      <c r="D215" s="216" t="s">
        <v>731</v>
      </c>
      <c r="E215" s="627" t="n">
        <v>19.5</v>
      </c>
      <c r="F215" s="646" t="n">
        <v>1092</v>
      </c>
      <c r="G215" s="628" t="n">
        <v>22040</v>
      </c>
      <c r="H215" s="628" t="n">
        <v>22920</v>
      </c>
      <c r="I215" s="628" t="n">
        <v>22920</v>
      </c>
      <c r="J215" s="628" t="n">
        <v>25620</v>
      </c>
      <c r="K215" s="628" t="n">
        <v>25620</v>
      </c>
      <c r="L215" s="628" t="n">
        <v>25620</v>
      </c>
      <c r="M215" s="628" t="n">
        <v>25620</v>
      </c>
      <c r="N215" s="226" t="n">
        <f aca="false">+M215/1.1</f>
        <v>23290.9090909091</v>
      </c>
      <c r="O215" s="647"/>
    </row>
    <row r="216" customFormat="false" ht="15" hidden="false" customHeight="false" outlineLevel="0" collapsed="false">
      <c r="A216" s="626" t="s">
        <v>733</v>
      </c>
      <c r="B216" s="626" t="s">
        <v>733</v>
      </c>
      <c r="C216" s="215" t="s">
        <v>732</v>
      </c>
      <c r="D216" s="216" t="s">
        <v>733</v>
      </c>
      <c r="E216" s="627" t="n">
        <v>19.5</v>
      </c>
      <c r="F216" s="646" t="n">
        <v>3393</v>
      </c>
      <c r="G216" s="628" t="n">
        <v>22040</v>
      </c>
      <c r="H216" s="628" t="n">
        <v>22920</v>
      </c>
      <c r="I216" s="628" t="n">
        <v>22920</v>
      </c>
      <c r="J216" s="628" t="n">
        <v>25620</v>
      </c>
      <c r="K216" s="628" t="n">
        <v>25620</v>
      </c>
      <c r="L216" s="628" t="n">
        <v>25620</v>
      </c>
      <c r="M216" s="628" t="n">
        <v>25620</v>
      </c>
      <c r="N216" s="226" t="n">
        <f aca="false">+M216/1.1</f>
        <v>23290.9090909091</v>
      </c>
      <c r="O216" s="647"/>
    </row>
    <row r="217" customFormat="false" ht="15" hidden="false" customHeight="false" outlineLevel="0" collapsed="false">
      <c r="A217" s="626" t="s">
        <v>734</v>
      </c>
      <c r="B217" s="626" t="s">
        <v>734</v>
      </c>
      <c r="C217" s="215" t="s">
        <v>64</v>
      </c>
      <c r="D217" s="216" t="s">
        <v>1258</v>
      </c>
      <c r="E217" s="627" t="n">
        <v>1.625</v>
      </c>
      <c r="F217" s="646" t="n">
        <v>91</v>
      </c>
      <c r="G217" s="628" t="n">
        <v>1836.66666666667</v>
      </c>
      <c r="H217" s="628" t="n">
        <v>1910</v>
      </c>
      <c r="I217" s="628" t="n">
        <v>1910</v>
      </c>
      <c r="J217" s="628" t="n">
        <v>2135</v>
      </c>
      <c r="K217" s="628" t="n">
        <v>2135</v>
      </c>
      <c r="L217" s="628" t="n">
        <v>2135</v>
      </c>
      <c r="M217" s="628" t="n">
        <v>2135</v>
      </c>
      <c r="N217" s="226" t="n">
        <f aca="false">+M217/1.1</f>
        <v>1940.90909090909</v>
      </c>
      <c r="O217" s="647"/>
    </row>
    <row r="218" customFormat="false" ht="15" hidden="false" customHeight="false" outlineLevel="0" collapsed="false">
      <c r="A218" s="626" t="s">
        <v>736</v>
      </c>
      <c r="B218" s="626" t="s">
        <v>736</v>
      </c>
      <c r="C218" s="215" t="s">
        <v>735</v>
      </c>
      <c r="D218" s="216" t="s">
        <v>736</v>
      </c>
      <c r="E218" s="627" t="n">
        <v>1.625</v>
      </c>
      <c r="F218" s="646" t="n">
        <v>91</v>
      </c>
      <c r="G218" s="628" t="n">
        <v>1836.66666666667</v>
      </c>
      <c r="H218" s="628" t="n">
        <v>1910</v>
      </c>
      <c r="I218" s="628" t="n">
        <v>1910</v>
      </c>
      <c r="J218" s="628" t="n">
        <v>2135</v>
      </c>
      <c r="K218" s="628" t="n">
        <v>2135</v>
      </c>
      <c r="L218" s="628" t="n">
        <v>2135</v>
      </c>
      <c r="M218" s="628" t="n">
        <v>2135</v>
      </c>
      <c r="N218" s="226" t="n">
        <f aca="false">+M218/1.1</f>
        <v>1940.90909090909</v>
      </c>
      <c r="O218" s="647"/>
    </row>
    <row r="219" customFormat="false" ht="15" hidden="false" customHeight="false" outlineLevel="0" collapsed="false">
      <c r="C219" s="658" t="s">
        <v>737</v>
      </c>
      <c r="D219" s="659" t="s">
        <v>738</v>
      </c>
      <c r="E219" s="627" t="n">
        <v>19.5</v>
      </c>
      <c r="F219" s="646" t="n">
        <v>3393</v>
      </c>
      <c r="G219" s="628" t="n">
        <v>22040</v>
      </c>
      <c r="H219" s="628" t="n">
        <v>1910</v>
      </c>
      <c r="I219" s="628" t="n">
        <v>1910</v>
      </c>
      <c r="J219" s="628" t="n">
        <v>2135</v>
      </c>
      <c r="K219" s="628" t="n">
        <v>2135</v>
      </c>
      <c r="L219" s="628" t="n">
        <v>2135</v>
      </c>
      <c r="M219" s="628" t="n">
        <v>2135</v>
      </c>
      <c r="N219" s="226" t="n">
        <f aca="false">+M219/1.1</f>
        <v>1940.90909090909</v>
      </c>
      <c r="O219" s="647"/>
    </row>
    <row r="220" customFormat="false" ht="15" hidden="false" customHeight="false" outlineLevel="0" collapsed="false">
      <c r="N220" s="226" t="n">
        <f aca="false">+M220/1.1</f>
        <v>0</v>
      </c>
      <c r="O220" s="647"/>
    </row>
    <row r="221" customFormat="false" ht="15" hidden="false" customHeight="false" outlineLevel="0" collapsed="false">
      <c r="A221" s="626" t="s">
        <v>1259</v>
      </c>
      <c r="B221" s="626" t="s">
        <v>1260</v>
      </c>
      <c r="C221" s="215" t="n">
        <v>74559</v>
      </c>
      <c r="D221" s="216" t="s">
        <v>43</v>
      </c>
      <c r="E221" s="627" t="n">
        <v>20</v>
      </c>
      <c r="F221" s="653" t="n">
        <v>3624</v>
      </c>
      <c r="G221" s="628" t="n">
        <v>8223</v>
      </c>
      <c r="H221" s="628" t="n">
        <v>8552</v>
      </c>
      <c r="I221" s="628" t="n">
        <v>8900</v>
      </c>
      <c r="J221" s="628" t="n">
        <v>8900</v>
      </c>
      <c r="K221" s="628" t="n">
        <v>9430</v>
      </c>
      <c r="L221" s="628" t="n">
        <v>9850</v>
      </c>
      <c r="M221" s="654" t="n">
        <v>9850</v>
      </c>
      <c r="N221" s="226" t="n">
        <f aca="false">+M221/1.1</f>
        <v>8954.54545454545</v>
      </c>
      <c r="O221" s="647"/>
    </row>
    <row r="222" customFormat="false" ht="15" hidden="false" customHeight="false" outlineLevel="0" collapsed="false">
      <c r="C222" s="215" t="s">
        <v>739</v>
      </c>
      <c r="D222" s="216" t="s">
        <v>740</v>
      </c>
      <c r="E222" s="627" t="n">
        <v>20</v>
      </c>
      <c r="F222" s="653" t="n">
        <v>3624</v>
      </c>
      <c r="G222" s="628" t="n">
        <v>8223</v>
      </c>
      <c r="H222" s="628" t="n">
        <v>8552</v>
      </c>
      <c r="I222" s="628" t="n">
        <v>8900</v>
      </c>
      <c r="J222" s="628" t="n">
        <v>8900</v>
      </c>
      <c r="K222" s="628" t="n">
        <v>9430</v>
      </c>
      <c r="L222" s="628" t="n">
        <v>9850</v>
      </c>
      <c r="M222" s="654" t="n">
        <v>9850</v>
      </c>
      <c r="N222" s="226" t="n">
        <f aca="false">+M222/1.1</f>
        <v>8954.54545454545</v>
      </c>
      <c r="O222" s="647"/>
    </row>
    <row r="223" customFormat="false" ht="15" hidden="false" customHeight="false" outlineLevel="0" collapsed="false">
      <c r="A223" s="626" t="s">
        <v>1261</v>
      </c>
      <c r="B223" s="626" t="s">
        <v>1262</v>
      </c>
      <c r="C223" s="215" t="s">
        <v>86</v>
      </c>
      <c r="D223" s="216" t="s">
        <v>42</v>
      </c>
      <c r="E223" s="627" t="n">
        <v>0</v>
      </c>
      <c r="F223" s="646" t="n">
        <v>0</v>
      </c>
      <c r="G223" s="628" t="n">
        <v>30000</v>
      </c>
      <c r="H223" s="628" t="n">
        <v>30000</v>
      </c>
      <c r="I223" s="628" t="n">
        <v>30000</v>
      </c>
      <c r="J223" s="628" t="n">
        <v>30000</v>
      </c>
      <c r="K223" s="628" t="n">
        <v>30000</v>
      </c>
      <c r="L223" s="628" t="n">
        <v>30000</v>
      </c>
      <c r="M223" s="628" t="n">
        <v>30000</v>
      </c>
      <c r="N223" s="226" t="n">
        <f aca="false">$M$223</f>
        <v>30000</v>
      </c>
      <c r="O223" s="647"/>
    </row>
    <row r="224" customFormat="false" ht="15" hidden="false" customHeight="false" outlineLevel="0" collapsed="false">
      <c r="C224" s="215" t="s">
        <v>741</v>
      </c>
      <c r="D224" s="216" t="s">
        <v>742</v>
      </c>
      <c r="E224" s="627" t="n">
        <v>0</v>
      </c>
      <c r="F224" s="646" t="n">
        <v>0</v>
      </c>
      <c r="G224" s="628" t="n">
        <v>30000</v>
      </c>
      <c r="H224" s="628" t="n">
        <v>30000</v>
      </c>
      <c r="I224" s="628" t="n">
        <v>30000</v>
      </c>
      <c r="J224" s="628" t="n">
        <v>30000</v>
      </c>
      <c r="K224" s="628" t="n">
        <v>30000</v>
      </c>
      <c r="L224" s="628" t="n">
        <v>30000</v>
      </c>
      <c r="M224" s="628" t="n">
        <v>30000</v>
      </c>
      <c r="N224" s="226" t="n">
        <f aca="false">$M$224</f>
        <v>30000</v>
      </c>
      <c r="O224" s="647"/>
    </row>
    <row r="225" customFormat="false" ht="15" hidden="false" customHeight="false" outlineLevel="0" collapsed="false">
      <c r="A225" s="626" t="s">
        <v>80</v>
      </c>
      <c r="B225" s="626" t="s">
        <v>1263</v>
      </c>
      <c r="C225" s="215" t="n">
        <v>74560</v>
      </c>
      <c r="D225" s="216" t="s">
        <v>80</v>
      </c>
      <c r="E225" s="627" t="n">
        <v>20</v>
      </c>
      <c r="F225" s="653" t="n">
        <v>3687</v>
      </c>
      <c r="G225" s="628" t="n">
        <v>7000</v>
      </c>
      <c r="H225" s="628" t="n">
        <v>7000</v>
      </c>
      <c r="I225" s="628" t="n">
        <v>7000</v>
      </c>
      <c r="J225" s="628" t="n">
        <v>7440</v>
      </c>
      <c r="K225" s="628" t="n">
        <v>7440</v>
      </c>
      <c r="L225" s="628" t="n">
        <v>7440</v>
      </c>
      <c r="M225" s="628" t="n">
        <v>7440</v>
      </c>
      <c r="N225" s="226" t="n">
        <f aca="false">+M225/1.1</f>
        <v>6763.63636363636</v>
      </c>
      <c r="O225" s="647"/>
    </row>
    <row r="226" customFormat="false" ht="15" hidden="false" customHeight="false" outlineLevel="0" collapsed="false">
      <c r="A226" s="626" t="s">
        <v>1264</v>
      </c>
      <c r="B226" s="626" t="s">
        <v>1265</v>
      </c>
      <c r="C226" s="215" t="s">
        <v>88</v>
      </c>
      <c r="D226" s="216" t="s">
        <v>79</v>
      </c>
      <c r="E226" s="627" t="n">
        <v>0</v>
      </c>
      <c r="F226" s="646" t="n">
        <v>0</v>
      </c>
      <c r="G226" s="628" t="n">
        <v>30000</v>
      </c>
      <c r="H226" s="628" t="n">
        <v>30000</v>
      </c>
      <c r="I226" s="628" t="n">
        <v>30000</v>
      </c>
      <c r="J226" s="628" t="n">
        <v>30000</v>
      </c>
      <c r="K226" s="628" t="n">
        <v>30000</v>
      </c>
      <c r="L226" s="628" t="n">
        <v>30000</v>
      </c>
      <c r="M226" s="628" t="n">
        <v>30000</v>
      </c>
      <c r="N226" s="226" t="n">
        <f aca="false">$M$226</f>
        <v>30000</v>
      </c>
      <c r="O226" s="647"/>
    </row>
    <row r="227" customFormat="false" ht="15" hidden="false" customHeight="false" outlineLevel="0" collapsed="false">
      <c r="C227" s="648" t="s">
        <v>745</v>
      </c>
      <c r="D227" s="216" t="s">
        <v>746</v>
      </c>
      <c r="F227" s="653"/>
      <c r="M227" s="628" t="n">
        <v>30000</v>
      </c>
      <c r="N227" s="226" t="n">
        <f aca="false">$M$226</f>
        <v>30000</v>
      </c>
      <c r="O227" s="647"/>
    </row>
    <row r="228" customFormat="false" ht="15" hidden="false" customHeight="false" outlineLevel="0" collapsed="false">
      <c r="A228" s="626" t="s">
        <v>80</v>
      </c>
      <c r="B228" s="626" t="s">
        <v>1263</v>
      </c>
      <c r="C228" s="648" t="s">
        <v>743</v>
      </c>
      <c r="D228" s="216" t="s">
        <v>744</v>
      </c>
      <c r="E228" s="627" t="n">
        <v>20</v>
      </c>
      <c r="F228" s="653" t="n">
        <v>3687</v>
      </c>
      <c r="G228" s="628" t="n">
        <v>7000</v>
      </c>
      <c r="H228" s="628" t="n">
        <v>7000</v>
      </c>
      <c r="I228" s="628" t="n">
        <v>7000</v>
      </c>
      <c r="J228" s="628" t="n">
        <v>7440</v>
      </c>
      <c r="K228" s="628" t="n">
        <v>7440</v>
      </c>
      <c r="L228" s="628" t="n">
        <v>7440</v>
      </c>
      <c r="M228" s="628" t="n">
        <v>7440</v>
      </c>
      <c r="N228" s="226" t="n">
        <f aca="false">+M228/1.1</f>
        <v>6763.63636363636</v>
      </c>
      <c r="O228" s="647"/>
    </row>
    <row r="229" customFormat="false" ht="15" hidden="false" customHeight="false" outlineLevel="0" collapsed="false">
      <c r="F229" s="646"/>
      <c r="N229" s="226" t="n">
        <f aca="false">+M229/1.1</f>
        <v>0</v>
      </c>
      <c r="O229" s="647"/>
    </row>
    <row r="230" customFormat="false" ht="15" hidden="false" customHeight="false" outlineLevel="0" collapsed="false">
      <c r="C230" s="215" t="n">
        <v>10512</v>
      </c>
      <c r="D230" s="216" t="s">
        <v>747</v>
      </c>
      <c r="F230" s="646"/>
      <c r="G230" s="628" t="n">
        <v>13000</v>
      </c>
      <c r="H230" s="628" t="n">
        <v>13000</v>
      </c>
      <c r="I230" s="628" t="n">
        <v>13000</v>
      </c>
      <c r="J230" s="628" t="n">
        <v>13000</v>
      </c>
      <c r="K230" s="628" t="n">
        <v>13000</v>
      </c>
      <c r="L230" s="628" t="n">
        <v>13000</v>
      </c>
      <c r="M230" s="628" t="n">
        <v>13000</v>
      </c>
      <c r="N230" s="226" t="n">
        <f aca="false">+M230/1.1</f>
        <v>11818.1818181818</v>
      </c>
      <c r="O230" s="647"/>
    </row>
    <row r="231" customFormat="false" ht="15" hidden="false" customHeight="false" outlineLevel="0" collapsed="false">
      <c r="A231" s="626" t="s">
        <v>749</v>
      </c>
      <c r="B231" s="626" t="s">
        <v>749</v>
      </c>
      <c r="C231" s="215" t="n">
        <v>10114</v>
      </c>
      <c r="D231" s="216" t="s">
        <v>749</v>
      </c>
      <c r="G231" s="628" t="n">
        <v>100000</v>
      </c>
      <c r="H231" s="628" t="n">
        <v>100000</v>
      </c>
      <c r="I231" s="628" t="n">
        <v>100000</v>
      </c>
      <c r="J231" s="628" t="n">
        <v>100000</v>
      </c>
      <c r="K231" s="628" t="n">
        <v>100000</v>
      </c>
      <c r="L231" s="628" t="n">
        <v>100000</v>
      </c>
      <c r="M231" s="628" t="n">
        <v>100000</v>
      </c>
      <c r="N231" s="226" t="n">
        <f aca="false">M231</f>
        <v>100000</v>
      </c>
      <c r="O231" s="647"/>
    </row>
    <row r="232" customFormat="false" ht="15" hidden="false" customHeight="false" outlineLevel="0" collapsed="false">
      <c r="A232" s="626" t="s">
        <v>750</v>
      </c>
      <c r="B232" s="626" t="s">
        <v>1266</v>
      </c>
      <c r="C232" s="215" t="n">
        <v>10116</v>
      </c>
      <c r="D232" s="216" t="s">
        <v>750</v>
      </c>
      <c r="G232" s="628" t="n">
        <v>100000</v>
      </c>
      <c r="H232" s="628" t="n">
        <v>100000</v>
      </c>
      <c r="I232" s="628" t="n">
        <v>100000</v>
      </c>
      <c r="J232" s="628" t="n">
        <v>100000</v>
      </c>
      <c r="K232" s="628" t="n">
        <v>100000</v>
      </c>
      <c r="L232" s="628" t="n">
        <v>100000</v>
      </c>
      <c r="M232" s="628" t="n">
        <v>100000</v>
      </c>
      <c r="N232" s="226" t="n">
        <f aca="false">M232</f>
        <v>100000</v>
      </c>
      <c r="O232" s="647"/>
    </row>
    <row r="233" customFormat="false" ht="15" hidden="false" customHeight="false" outlineLevel="0" collapsed="false">
      <c r="A233" s="626" t="s">
        <v>751</v>
      </c>
      <c r="B233" s="626" t="s">
        <v>751</v>
      </c>
      <c r="C233" s="215" t="n">
        <v>90002</v>
      </c>
      <c r="D233" s="216" t="s">
        <v>751</v>
      </c>
      <c r="I233" s="628" t="n">
        <v>185000</v>
      </c>
      <c r="J233" s="628" t="n">
        <v>189750</v>
      </c>
      <c r="K233" s="628" t="n">
        <v>189750</v>
      </c>
      <c r="L233" s="628" t="n">
        <v>189750</v>
      </c>
      <c r="M233" s="628" t="n">
        <v>189750</v>
      </c>
      <c r="N233" s="226" t="n">
        <f aca="false">M233</f>
        <v>189750</v>
      </c>
      <c r="O233" s="647"/>
    </row>
    <row r="234" customFormat="false" ht="15" hidden="false" customHeight="false" outlineLevel="0" collapsed="false">
      <c r="A234" s="626" t="s">
        <v>753</v>
      </c>
      <c r="B234" s="626" t="s">
        <v>753</v>
      </c>
      <c r="C234" s="215" t="s">
        <v>752</v>
      </c>
      <c r="D234" s="216" t="s">
        <v>753</v>
      </c>
      <c r="I234" s="628" t="n">
        <v>185000</v>
      </c>
      <c r="J234" s="628" t="n">
        <v>189750</v>
      </c>
      <c r="K234" s="628" t="n">
        <v>189750</v>
      </c>
      <c r="L234" s="628" t="n">
        <v>189750</v>
      </c>
      <c r="M234" s="628" t="n">
        <v>189750</v>
      </c>
      <c r="N234" s="226" t="n">
        <f aca="false">M234</f>
        <v>189750</v>
      </c>
      <c r="O234" s="647"/>
    </row>
    <row r="235" customFormat="false" ht="15" hidden="false" customHeight="false" outlineLevel="0" collapsed="false">
      <c r="A235" s="626" t="s">
        <v>754</v>
      </c>
      <c r="B235" s="626" t="s">
        <v>754</v>
      </c>
      <c r="C235" s="215" t="n">
        <v>33300</v>
      </c>
      <c r="D235" s="216" t="s">
        <v>754</v>
      </c>
      <c r="I235" s="628" t="n">
        <v>73700</v>
      </c>
      <c r="J235" s="628" t="n">
        <v>73700</v>
      </c>
      <c r="N235" s="226" t="n">
        <v>0</v>
      </c>
      <c r="O235" s="647"/>
    </row>
    <row r="236" customFormat="false" ht="15" hidden="false" customHeight="false" outlineLevel="0" collapsed="false">
      <c r="N236" s="226" t="n">
        <f aca="false">+M236/1.1</f>
        <v>0</v>
      </c>
      <c r="O236" s="647"/>
    </row>
    <row r="237" customFormat="false" ht="15" hidden="false" customHeight="false" outlineLevel="0" collapsed="false">
      <c r="C237" s="215" t="n">
        <v>132268</v>
      </c>
      <c r="D237" s="216" t="s">
        <v>748</v>
      </c>
      <c r="O237" s="647"/>
    </row>
    <row r="238" customFormat="false" ht="15" hidden="false" customHeight="false" outlineLevel="0" collapsed="false">
      <c r="A238" s="626" t="s">
        <v>755</v>
      </c>
      <c r="B238" s="626" t="s">
        <v>755</v>
      </c>
      <c r="C238" s="215" t="n">
        <v>10555</v>
      </c>
      <c r="D238" s="216" t="s">
        <v>755</v>
      </c>
      <c r="N238" s="226" t="n">
        <f aca="false">+M238/1.1</f>
        <v>0</v>
      </c>
      <c r="O238" s="647"/>
    </row>
    <row r="239" customFormat="false" ht="15" hidden="false" customHeight="false" outlineLevel="0" collapsed="false">
      <c r="A239" s="626" t="s">
        <v>756</v>
      </c>
      <c r="B239" s="626" t="s">
        <v>756</v>
      </c>
      <c r="C239" s="215" t="n">
        <v>15009</v>
      </c>
      <c r="D239" s="216" t="s">
        <v>756</v>
      </c>
      <c r="N239" s="226" t="n">
        <f aca="false">+M239/1.1</f>
        <v>0</v>
      </c>
      <c r="O239" s="647"/>
    </row>
    <row r="240" customFormat="false" ht="15" hidden="false" customHeight="false" outlineLevel="0" collapsed="false">
      <c r="A240" s="626" t="s">
        <v>757</v>
      </c>
      <c r="B240" s="626" t="s">
        <v>757</v>
      </c>
      <c r="C240" s="215" t="n">
        <v>15510</v>
      </c>
      <c r="D240" s="216" t="s">
        <v>757</v>
      </c>
      <c r="N240" s="226" t="n">
        <f aca="false">+M240/1.1</f>
        <v>0</v>
      </c>
      <c r="O240" s="647"/>
    </row>
    <row r="241" customFormat="false" ht="15" hidden="false" customHeight="false" outlineLevel="0" collapsed="false">
      <c r="A241" s="626" t="s">
        <v>758</v>
      </c>
      <c r="B241" s="626" t="s">
        <v>758</v>
      </c>
      <c r="C241" s="215" t="n">
        <v>15511</v>
      </c>
      <c r="D241" s="216" t="s">
        <v>758</v>
      </c>
      <c r="N241" s="226" t="n">
        <f aca="false">+M241/1.1</f>
        <v>0</v>
      </c>
      <c r="O241" s="647"/>
    </row>
    <row r="242" customFormat="false" ht="15" hidden="false" customHeight="false" outlineLevel="0" collapsed="false">
      <c r="A242" s="626" t="s">
        <v>759</v>
      </c>
      <c r="B242" s="626" t="s">
        <v>759</v>
      </c>
      <c r="C242" s="215" t="n">
        <v>15520</v>
      </c>
      <c r="D242" s="216" t="s">
        <v>759</v>
      </c>
      <c r="N242" s="226" t="n">
        <f aca="false">+M242/1.1</f>
        <v>0</v>
      </c>
      <c r="O242" s="647"/>
    </row>
    <row r="243" customFormat="false" ht="15" hidden="false" customHeight="false" outlineLevel="0" collapsed="false">
      <c r="A243" s="626" t="s">
        <v>760</v>
      </c>
      <c r="B243" s="626" t="s">
        <v>760</v>
      </c>
      <c r="C243" s="215" t="n">
        <v>15530</v>
      </c>
      <c r="D243" s="216" t="s">
        <v>760</v>
      </c>
      <c r="N243" s="226" t="n">
        <f aca="false">+M243/1.1</f>
        <v>0</v>
      </c>
      <c r="O243" s="647"/>
    </row>
    <row r="244" customFormat="false" ht="15" hidden="false" customHeight="false" outlineLevel="0" collapsed="false">
      <c r="A244" s="626" t="s">
        <v>761</v>
      </c>
      <c r="B244" s="626" t="s">
        <v>761</v>
      </c>
      <c r="C244" s="215" t="n">
        <v>15550</v>
      </c>
      <c r="D244" s="216" t="s">
        <v>761</v>
      </c>
      <c r="N244" s="226" t="n">
        <f aca="false">+M244/1.1</f>
        <v>0</v>
      </c>
      <c r="O244" s="647"/>
    </row>
    <row r="245" customFormat="false" ht="15" hidden="false" customHeight="false" outlineLevel="0" collapsed="false">
      <c r="A245" s="626" t="s">
        <v>762</v>
      </c>
      <c r="B245" s="626" t="s">
        <v>762</v>
      </c>
      <c r="C245" s="215" t="n">
        <v>17110</v>
      </c>
      <c r="D245" s="216" t="s">
        <v>762</v>
      </c>
      <c r="N245" s="226" t="n">
        <f aca="false">+M245/1.1</f>
        <v>0</v>
      </c>
      <c r="O245" s="647"/>
    </row>
    <row r="246" customFormat="false" ht="15" hidden="false" customHeight="false" outlineLevel="0" collapsed="false">
      <c r="A246" s="626" t="s">
        <v>763</v>
      </c>
      <c r="B246" s="626" t="s">
        <v>763</v>
      </c>
      <c r="C246" s="215" t="n">
        <v>17412</v>
      </c>
      <c r="D246" s="216" t="s">
        <v>763</v>
      </c>
      <c r="N246" s="226" t="n">
        <f aca="false">+M246/1.1</f>
        <v>0</v>
      </c>
      <c r="O246" s="647"/>
    </row>
    <row r="247" customFormat="false" ht="15" hidden="false" customHeight="false" outlineLevel="0" collapsed="false">
      <c r="A247" s="626" t="s">
        <v>764</v>
      </c>
      <c r="B247" s="626" t="s">
        <v>764</v>
      </c>
      <c r="C247" s="215" t="n">
        <v>17413</v>
      </c>
      <c r="D247" s="216" t="s">
        <v>764</v>
      </c>
      <c r="N247" s="226" t="n">
        <f aca="false">+M247/1.1</f>
        <v>0</v>
      </c>
      <c r="O247" s="647"/>
    </row>
    <row r="248" customFormat="false" ht="15" hidden="false" customHeight="false" outlineLevel="0" collapsed="false">
      <c r="A248" s="626" t="s">
        <v>765</v>
      </c>
      <c r="B248" s="626" t="s">
        <v>765</v>
      </c>
      <c r="C248" s="215" t="n">
        <v>17417</v>
      </c>
      <c r="D248" s="216" t="s">
        <v>765</v>
      </c>
      <c r="N248" s="226" t="n">
        <f aca="false">+M248/1.1</f>
        <v>0</v>
      </c>
      <c r="O248" s="647"/>
    </row>
    <row r="249" customFormat="false" ht="15" hidden="false" customHeight="false" outlineLevel="0" collapsed="false">
      <c r="A249" s="626" t="s">
        <v>46</v>
      </c>
      <c r="B249" s="626" t="s">
        <v>46</v>
      </c>
      <c r="C249" s="215" t="n">
        <v>19310</v>
      </c>
      <c r="D249" s="216" t="s">
        <v>46</v>
      </c>
      <c r="N249" s="226" t="n">
        <f aca="false">+M249/1.1</f>
        <v>0</v>
      </c>
      <c r="O249" s="647"/>
    </row>
    <row r="250" customFormat="false" ht="15" hidden="false" customHeight="false" outlineLevel="0" collapsed="false">
      <c r="A250" s="626" t="s">
        <v>766</v>
      </c>
      <c r="B250" s="626" t="s">
        <v>766</v>
      </c>
      <c r="C250" s="215" t="n">
        <v>27110</v>
      </c>
      <c r="D250" s="216" t="s">
        <v>766</v>
      </c>
      <c r="N250" s="226" t="n">
        <f aca="false">+M250/1.1</f>
        <v>0</v>
      </c>
      <c r="O250" s="647"/>
    </row>
    <row r="251" customFormat="false" ht="15" hidden="false" customHeight="false" outlineLevel="0" collapsed="false">
      <c r="A251" s="626" t="s">
        <v>767</v>
      </c>
      <c r="B251" s="626" t="s">
        <v>767</v>
      </c>
      <c r="C251" s="215" t="n">
        <v>27411</v>
      </c>
      <c r="D251" s="216" t="s">
        <v>767</v>
      </c>
      <c r="N251" s="226" t="n">
        <f aca="false">+M251/1.1</f>
        <v>0</v>
      </c>
      <c r="O251" s="647"/>
    </row>
    <row r="252" customFormat="false" ht="15" hidden="false" customHeight="false" outlineLevel="0" collapsed="false">
      <c r="A252" s="626" t="s">
        <v>83</v>
      </c>
      <c r="B252" s="626" t="s">
        <v>83</v>
      </c>
      <c r="C252" s="215" t="n">
        <v>29310</v>
      </c>
      <c r="D252" s="216" t="s">
        <v>83</v>
      </c>
      <c r="N252" s="226" t="n">
        <f aca="false">+M252/1.1</f>
        <v>0</v>
      </c>
      <c r="O252" s="647"/>
    </row>
    <row r="253" customFormat="false" ht="15" hidden="false" customHeight="false" outlineLevel="0" collapsed="false">
      <c r="A253" s="626" t="s">
        <v>768</v>
      </c>
      <c r="B253" s="626" t="s">
        <v>768</v>
      </c>
      <c r="C253" s="215" t="n">
        <v>32886</v>
      </c>
      <c r="D253" s="216" t="s">
        <v>768</v>
      </c>
      <c r="N253" s="226" t="n">
        <f aca="false">+M253/1.1</f>
        <v>0</v>
      </c>
      <c r="O253" s="647"/>
    </row>
    <row r="254" customFormat="false" ht="15" hidden="false" customHeight="false" outlineLevel="0" collapsed="false">
      <c r="A254" s="626" t="s">
        <v>769</v>
      </c>
      <c r="B254" s="626" t="s">
        <v>769</v>
      </c>
      <c r="C254" s="215" t="n">
        <v>33110</v>
      </c>
      <c r="D254" s="216" t="s">
        <v>769</v>
      </c>
      <c r="N254" s="226" t="n">
        <f aca="false">+M254/1.1</f>
        <v>0</v>
      </c>
      <c r="O254" s="647"/>
    </row>
    <row r="255" customFormat="false" ht="15" hidden="false" customHeight="false" outlineLevel="0" collapsed="false">
      <c r="A255" s="626" t="s">
        <v>770</v>
      </c>
      <c r="B255" s="626" t="s">
        <v>770</v>
      </c>
      <c r="C255" s="215" t="n">
        <v>33111</v>
      </c>
      <c r="D255" s="216" t="s">
        <v>770</v>
      </c>
      <c r="N255" s="226" t="n">
        <f aca="false">+M255/1.1</f>
        <v>0</v>
      </c>
      <c r="O255" s="647"/>
    </row>
    <row r="256" customFormat="false" ht="15" hidden="false" customHeight="false" outlineLevel="0" collapsed="false">
      <c r="A256" s="626" t="s">
        <v>771</v>
      </c>
      <c r="B256" s="626" t="s">
        <v>771</v>
      </c>
      <c r="C256" s="215" t="n">
        <v>33116</v>
      </c>
      <c r="D256" s="216" t="s">
        <v>771</v>
      </c>
      <c r="N256" s="226" t="n">
        <f aca="false">+M256/1.1</f>
        <v>0</v>
      </c>
      <c r="O256" s="647"/>
    </row>
    <row r="257" customFormat="false" ht="15" hidden="false" customHeight="false" outlineLevel="0" collapsed="false">
      <c r="A257" s="626" t="s">
        <v>772</v>
      </c>
      <c r="B257" s="626" t="s">
        <v>772</v>
      </c>
      <c r="C257" s="215" t="n">
        <v>33120</v>
      </c>
      <c r="D257" s="216" t="s">
        <v>1267</v>
      </c>
      <c r="N257" s="226" t="n">
        <f aca="false">+M257/1.1</f>
        <v>0</v>
      </c>
      <c r="O257" s="647"/>
    </row>
    <row r="258" customFormat="false" ht="15" hidden="false" customHeight="false" outlineLevel="0" collapsed="false">
      <c r="A258" s="626" t="s">
        <v>773</v>
      </c>
      <c r="B258" s="626" t="s">
        <v>773</v>
      </c>
      <c r="C258" s="215" t="n">
        <v>50000</v>
      </c>
      <c r="D258" s="216" t="s">
        <v>773</v>
      </c>
      <c r="N258" s="226" t="n">
        <f aca="false">+M258/1.1</f>
        <v>0</v>
      </c>
      <c r="O258" s="647"/>
    </row>
    <row r="259" customFormat="false" ht="15" hidden="false" customHeight="false" outlineLevel="0" collapsed="false">
      <c r="A259" s="626" t="s">
        <v>774</v>
      </c>
      <c r="B259" s="626" t="s">
        <v>774</v>
      </c>
      <c r="C259" s="215" t="n">
        <v>74597</v>
      </c>
      <c r="D259" s="216" t="s">
        <v>1268</v>
      </c>
      <c r="N259" s="226" t="n">
        <f aca="false">+M259/1.1</f>
        <v>0</v>
      </c>
      <c r="O259" s="647"/>
    </row>
    <row r="260" customFormat="false" ht="15" hidden="false" customHeight="false" outlineLevel="0" collapsed="false">
      <c r="A260" s="626" t="s">
        <v>775</v>
      </c>
      <c r="B260" s="626" t="s">
        <v>775</v>
      </c>
      <c r="C260" s="215" t="n">
        <v>81110</v>
      </c>
      <c r="D260" s="216" t="s">
        <v>775</v>
      </c>
      <c r="N260" s="226" t="n">
        <f aca="false">+M260/1.1</f>
        <v>0</v>
      </c>
      <c r="O260" s="647"/>
    </row>
    <row r="261" customFormat="false" ht="15" hidden="false" customHeight="false" outlineLevel="0" collapsed="false">
      <c r="A261" s="626" t="s">
        <v>45</v>
      </c>
      <c r="B261" s="626" t="s">
        <v>45</v>
      </c>
      <c r="C261" s="215" t="n">
        <v>81111</v>
      </c>
      <c r="D261" s="216" t="s">
        <v>45</v>
      </c>
      <c r="N261" s="226" t="n">
        <f aca="false">+M261/1.1</f>
        <v>0</v>
      </c>
      <c r="O261" s="647"/>
    </row>
    <row r="262" customFormat="false" ht="15" hidden="false" customHeight="false" outlineLevel="0" collapsed="false">
      <c r="A262" s="626" t="s">
        <v>776</v>
      </c>
      <c r="B262" s="626" t="s">
        <v>776</v>
      </c>
      <c r="C262" s="215" t="n">
        <v>81312</v>
      </c>
      <c r="D262" s="216" t="s">
        <v>776</v>
      </c>
      <c r="N262" s="226" t="n">
        <f aca="false">+M262/1.1</f>
        <v>0</v>
      </c>
      <c r="O262" s="647"/>
    </row>
    <row r="263" customFormat="false" ht="15" hidden="false" customHeight="false" outlineLevel="0" collapsed="false">
      <c r="A263" s="626" t="s">
        <v>777</v>
      </c>
      <c r="B263" s="626" t="s">
        <v>777</v>
      </c>
      <c r="C263" s="215" t="n">
        <v>81512</v>
      </c>
      <c r="D263" s="216" t="s">
        <v>777</v>
      </c>
      <c r="N263" s="226" t="n">
        <f aca="false">+M263/1.1</f>
        <v>0</v>
      </c>
      <c r="O263" s="647"/>
    </row>
    <row r="264" customFormat="false" ht="15" hidden="false" customHeight="false" outlineLevel="0" collapsed="false">
      <c r="A264" s="626" t="s">
        <v>778</v>
      </c>
      <c r="B264" s="626" t="s">
        <v>778</v>
      </c>
      <c r="C264" s="215" t="n">
        <v>81613</v>
      </c>
      <c r="D264" s="216" t="s">
        <v>778</v>
      </c>
      <c r="N264" s="226" t="n">
        <f aca="false">+M264/1.1</f>
        <v>0</v>
      </c>
      <c r="O264" s="647"/>
    </row>
    <row r="265" customFormat="false" ht="15" hidden="false" customHeight="false" outlineLevel="0" collapsed="false">
      <c r="A265" s="626" t="s">
        <v>779</v>
      </c>
      <c r="B265" s="626" t="s">
        <v>779</v>
      </c>
      <c r="C265" s="215" t="n">
        <v>82111</v>
      </c>
      <c r="D265" s="216" t="s">
        <v>779</v>
      </c>
      <c r="N265" s="226" t="n">
        <f aca="false">+M265/1.1</f>
        <v>0</v>
      </c>
      <c r="O265" s="647"/>
    </row>
    <row r="266" customFormat="false" ht="15" hidden="false" customHeight="false" outlineLevel="0" collapsed="false">
      <c r="A266" s="626" t="s">
        <v>780</v>
      </c>
      <c r="B266" s="626" t="s">
        <v>780</v>
      </c>
      <c r="C266" s="215" t="n">
        <v>82312</v>
      </c>
      <c r="D266" s="216" t="s">
        <v>780</v>
      </c>
      <c r="N266" s="226" t="n">
        <f aca="false">+M266/1.1</f>
        <v>0</v>
      </c>
      <c r="O266" s="647"/>
    </row>
    <row r="267" customFormat="false" ht="15" hidden="false" customHeight="false" outlineLevel="0" collapsed="false">
      <c r="A267" s="626" t="s">
        <v>781</v>
      </c>
      <c r="B267" s="626" t="s">
        <v>781</v>
      </c>
      <c r="C267" s="215" t="n">
        <v>82512</v>
      </c>
      <c r="D267" s="216" t="s">
        <v>781</v>
      </c>
      <c r="N267" s="226" t="n">
        <f aca="false">+M267/1.1</f>
        <v>0</v>
      </c>
      <c r="O267" s="647"/>
    </row>
    <row r="268" customFormat="false" ht="15" hidden="false" customHeight="false" outlineLevel="0" collapsed="false">
      <c r="A268" s="626" t="s">
        <v>782</v>
      </c>
      <c r="B268" s="626" t="s">
        <v>782</v>
      </c>
      <c r="C268" s="215" t="n">
        <v>82613</v>
      </c>
      <c r="D268" s="216" t="s">
        <v>782</v>
      </c>
      <c r="N268" s="226" t="n">
        <f aca="false">+M268/1.1</f>
        <v>0</v>
      </c>
      <c r="O268" s="647"/>
    </row>
    <row r="269" customFormat="false" ht="15" hidden="false" customHeight="false" outlineLevel="0" collapsed="false">
      <c r="A269" s="626" t="s">
        <v>783</v>
      </c>
      <c r="B269" s="626" t="s">
        <v>783</v>
      </c>
      <c r="C269" s="215" t="n">
        <v>84121</v>
      </c>
      <c r="D269" s="216" t="s">
        <v>1269</v>
      </c>
      <c r="N269" s="226" t="n">
        <f aca="false">+M269/1.1</f>
        <v>0</v>
      </c>
      <c r="O269" s="647"/>
    </row>
    <row r="270" customFormat="false" ht="15" hidden="false" customHeight="false" outlineLevel="0" collapsed="false">
      <c r="C270" s="215" t="n">
        <v>84127</v>
      </c>
      <c r="N270" s="226" t="n">
        <f aca="false">+M270/1.1</f>
        <v>0</v>
      </c>
      <c r="O270" s="647"/>
    </row>
    <row r="271" customFormat="false" ht="15" hidden="false" customHeight="false" outlineLevel="0" collapsed="false">
      <c r="C271" s="215" t="n">
        <v>84128</v>
      </c>
      <c r="N271" s="226" t="n">
        <f aca="false">+M271/1.1</f>
        <v>0</v>
      </c>
      <c r="O271" s="647"/>
    </row>
    <row r="272" customFormat="false" ht="15" hidden="false" customHeight="false" outlineLevel="0" collapsed="false">
      <c r="A272" s="626" t="s">
        <v>784</v>
      </c>
      <c r="B272" s="626" t="s">
        <v>784</v>
      </c>
      <c r="C272" s="215" t="n">
        <v>90018</v>
      </c>
      <c r="D272" s="216" t="s">
        <v>784</v>
      </c>
      <c r="N272" s="226" t="n">
        <f aca="false">+M272/1.1</f>
        <v>0</v>
      </c>
      <c r="O272" s="647"/>
    </row>
    <row r="273" customFormat="false" ht="15" hidden="false" customHeight="false" outlineLevel="0" collapsed="false">
      <c r="A273" s="626" t="s">
        <v>785</v>
      </c>
      <c r="B273" s="626" t="s">
        <v>785</v>
      </c>
      <c r="C273" s="215" t="n">
        <v>90026</v>
      </c>
      <c r="D273" s="216" t="s">
        <v>785</v>
      </c>
      <c r="N273" s="226" t="n">
        <f aca="false">+M273/1.1</f>
        <v>0</v>
      </c>
      <c r="O273" s="647"/>
    </row>
    <row r="274" customFormat="false" ht="15" hidden="false" customHeight="false" outlineLevel="0" collapsed="false">
      <c r="A274" s="626" t="s">
        <v>786</v>
      </c>
      <c r="B274" s="626" t="s">
        <v>786</v>
      </c>
      <c r="C274" s="215" t="n">
        <v>92002</v>
      </c>
      <c r="D274" s="216" t="s">
        <v>786</v>
      </c>
      <c r="N274" s="226" t="n">
        <f aca="false">+M274/1.1</f>
        <v>0</v>
      </c>
    </row>
    <row r="275" customFormat="false" ht="15" hidden="false" customHeight="false" outlineLevel="0" collapsed="false">
      <c r="A275" s="626" t="s">
        <v>787</v>
      </c>
      <c r="B275" s="626" t="s">
        <v>787</v>
      </c>
      <c r="C275" s="215" t="n">
        <v>94002</v>
      </c>
      <c r="D275" s="216" t="s">
        <v>1270</v>
      </c>
      <c r="N275" s="226" t="n">
        <f aca="false">+M275/1.1</f>
        <v>0</v>
      </c>
    </row>
    <row r="276" customFormat="false" ht="15" hidden="false" customHeight="false" outlineLevel="0" collapsed="false">
      <c r="A276" s="626" t="s">
        <v>788</v>
      </c>
      <c r="B276" s="626" t="s">
        <v>788</v>
      </c>
      <c r="C276" s="215" t="n">
        <v>94013</v>
      </c>
      <c r="D276" s="216" t="s">
        <v>788</v>
      </c>
      <c r="N276" s="226" t="n">
        <f aca="false">+M276/1.1</f>
        <v>0</v>
      </c>
    </row>
    <row r="277" customFormat="false" ht="15" hidden="false" customHeight="false" outlineLevel="0" collapsed="false">
      <c r="A277" s="626" t="s">
        <v>789</v>
      </c>
      <c r="B277" s="626" t="s">
        <v>789</v>
      </c>
      <c r="C277" s="215" t="n">
        <v>94023</v>
      </c>
      <c r="D277" s="216" t="s">
        <v>789</v>
      </c>
      <c r="N277" s="226" t="n">
        <f aca="false">+M277/1.1</f>
        <v>0</v>
      </c>
    </row>
    <row r="278" customFormat="false" ht="15" hidden="false" customHeight="false" outlineLevel="0" collapsed="false">
      <c r="A278" s="626" t="s">
        <v>790</v>
      </c>
      <c r="B278" s="626" t="s">
        <v>790</v>
      </c>
      <c r="C278" s="215" t="n">
        <v>10269549</v>
      </c>
      <c r="D278" s="216" t="s">
        <v>790</v>
      </c>
      <c r="N278" s="226" t="n">
        <f aca="false">+M278/1.1</f>
        <v>0</v>
      </c>
    </row>
    <row r="279" customFormat="false" ht="15" hidden="false" customHeight="false" outlineLevel="0" collapsed="false">
      <c r="A279" s="626" t="s">
        <v>47</v>
      </c>
      <c r="B279" s="626" t="s">
        <v>47</v>
      </c>
      <c r="C279" s="215" t="n">
        <v>10345439</v>
      </c>
      <c r="D279" s="216" t="s">
        <v>47</v>
      </c>
      <c r="N279" s="226" t="n">
        <f aca="false">+M279/1.1</f>
        <v>0</v>
      </c>
    </row>
    <row r="280" customFormat="false" ht="15" hidden="false" customHeight="false" outlineLevel="0" collapsed="false">
      <c r="C280" s="215" t="n">
        <v>1020003876</v>
      </c>
      <c r="N280" s="226" t="n">
        <f aca="false">+M280/1.1</f>
        <v>0</v>
      </c>
    </row>
    <row r="281" customFormat="false" ht="15" hidden="false" customHeight="false" outlineLevel="0" collapsed="false">
      <c r="C281" s="215" t="n">
        <v>1020005984</v>
      </c>
      <c r="N281" s="226" t="n">
        <f aca="false">+M281/1.1</f>
        <v>0</v>
      </c>
    </row>
    <row r="282" customFormat="false" ht="15" hidden="false" customHeight="false" outlineLevel="0" collapsed="false">
      <c r="A282" s="626" t="s">
        <v>792</v>
      </c>
      <c r="B282" s="626" t="s">
        <v>792</v>
      </c>
      <c r="C282" s="215" t="s">
        <v>791</v>
      </c>
      <c r="D282" s="216" t="s">
        <v>792</v>
      </c>
      <c r="N282" s="226" t="n">
        <f aca="false">+M282/1.1</f>
        <v>0</v>
      </c>
    </row>
    <row r="283" customFormat="false" ht="15" hidden="false" customHeight="false" outlineLevel="0" collapsed="false">
      <c r="C283" s="215" t="s">
        <v>793</v>
      </c>
      <c r="D283" s="216" t="s">
        <v>794</v>
      </c>
    </row>
    <row r="284" customFormat="false" ht="15" hidden="false" customHeight="false" outlineLevel="0" collapsed="false">
      <c r="C284" s="215" t="s">
        <v>795</v>
      </c>
      <c r="D284" s="216" t="s">
        <v>796</v>
      </c>
    </row>
    <row r="285" customFormat="false" ht="15" hidden="false" customHeight="false" outlineLevel="0" collapsed="false">
      <c r="A285" s="626" t="s">
        <v>798</v>
      </c>
      <c r="B285" s="626" t="s">
        <v>798</v>
      </c>
      <c r="C285" s="215" t="s">
        <v>797</v>
      </c>
      <c r="D285" s="216" t="s">
        <v>798</v>
      </c>
      <c r="N285" s="226" t="n">
        <f aca="false">+M285/1.1</f>
        <v>0</v>
      </c>
    </row>
    <row r="286" customFormat="false" ht="15" hidden="false" customHeight="false" outlineLevel="0" collapsed="false">
      <c r="A286" s="626" t="s">
        <v>800</v>
      </c>
      <c r="B286" s="626" t="s">
        <v>800</v>
      </c>
      <c r="C286" s="215" t="s">
        <v>799</v>
      </c>
      <c r="D286" s="216" t="s">
        <v>800</v>
      </c>
      <c r="N286" s="226" t="n">
        <f aca="false">+M286/1.1</f>
        <v>0</v>
      </c>
    </row>
    <row r="287" customFormat="false" ht="15" hidden="false" customHeight="false" outlineLevel="0" collapsed="false">
      <c r="A287" s="626" t="s">
        <v>802</v>
      </c>
      <c r="B287" s="626" t="s">
        <v>802</v>
      </c>
      <c r="C287" s="215" t="s">
        <v>801</v>
      </c>
      <c r="D287" s="216" t="s">
        <v>802</v>
      </c>
      <c r="N287" s="226" t="n">
        <f aca="false">+M287/1.1</f>
        <v>0</v>
      </c>
    </row>
    <row r="288" customFormat="false" ht="15" hidden="false" customHeight="false" outlineLevel="0" collapsed="false">
      <c r="A288" s="626" t="s">
        <v>804</v>
      </c>
      <c r="B288" s="626" t="s">
        <v>804</v>
      </c>
      <c r="C288" s="215" t="s">
        <v>803</v>
      </c>
      <c r="D288" s="216" t="s">
        <v>804</v>
      </c>
      <c r="N288" s="226" t="n">
        <f aca="false">+M288/1.1</f>
        <v>0</v>
      </c>
    </row>
    <row r="289" customFormat="false" ht="15" hidden="false" customHeight="false" outlineLevel="0" collapsed="false">
      <c r="A289" s="626" t="s">
        <v>806</v>
      </c>
      <c r="B289" s="626" t="s">
        <v>806</v>
      </c>
      <c r="C289" s="215" t="s">
        <v>805</v>
      </c>
      <c r="D289" s="216" t="s">
        <v>806</v>
      </c>
      <c r="N289" s="226" t="n">
        <f aca="false">+M289/1.1</f>
        <v>0</v>
      </c>
    </row>
    <row r="290" customFormat="false" ht="15" hidden="false" customHeight="false" outlineLevel="0" collapsed="false">
      <c r="A290" s="626" t="s">
        <v>808</v>
      </c>
      <c r="B290" s="626" t="s">
        <v>808</v>
      </c>
      <c r="C290" s="215" t="s">
        <v>807</v>
      </c>
      <c r="D290" s="216" t="s">
        <v>808</v>
      </c>
      <c r="N290" s="226" t="n">
        <f aca="false">+M290/1.1</f>
        <v>0</v>
      </c>
    </row>
    <row r="291" customFormat="false" ht="15" hidden="false" customHeight="false" outlineLevel="0" collapsed="false">
      <c r="A291" s="626" t="s">
        <v>810</v>
      </c>
      <c r="B291" s="626" t="s">
        <v>810</v>
      </c>
      <c r="C291" s="215" t="s">
        <v>809</v>
      </c>
      <c r="D291" s="216" t="s">
        <v>810</v>
      </c>
      <c r="N291" s="226" t="n">
        <f aca="false">+M291/1.1</f>
        <v>0</v>
      </c>
    </row>
    <row r="292" customFormat="false" ht="15" hidden="false" customHeight="false" outlineLevel="0" collapsed="false">
      <c r="A292" s="626" t="s">
        <v>812</v>
      </c>
      <c r="B292" s="626" t="s">
        <v>812</v>
      </c>
      <c r="C292" s="215" t="s">
        <v>811</v>
      </c>
      <c r="D292" s="216" t="s">
        <v>812</v>
      </c>
      <c r="N292" s="226" t="n">
        <f aca="false">+M292/1.1</f>
        <v>0</v>
      </c>
    </row>
    <row r="293" customFormat="false" ht="15" hidden="false" customHeight="false" outlineLevel="0" collapsed="false">
      <c r="A293" s="626" t="s">
        <v>814</v>
      </c>
      <c r="B293" s="626" t="s">
        <v>814</v>
      </c>
      <c r="C293" s="215" t="s">
        <v>813</v>
      </c>
      <c r="D293" s="216" t="s">
        <v>814</v>
      </c>
      <c r="N293" s="226" t="n">
        <f aca="false">+M293/1.1</f>
        <v>0</v>
      </c>
    </row>
    <row r="294" customFormat="false" ht="15" hidden="false" customHeight="false" outlineLevel="0" collapsed="false">
      <c r="A294" s="626" t="s">
        <v>816</v>
      </c>
      <c r="B294" s="626" t="s">
        <v>816</v>
      </c>
      <c r="C294" s="215" t="s">
        <v>815</v>
      </c>
      <c r="D294" s="216" t="s">
        <v>816</v>
      </c>
      <c r="N294" s="226" t="n">
        <f aca="false">+M294/1.1</f>
        <v>0</v>
      </c>
    </row>
    <row r="295" customFormat="false" ht="15" hidden="false" customHeight="false" outlineLevel="0" collapsed="false">
      <c r="A295" s="626" t="s">
        <v>818</v>
      </c>
      <c r="B295" s="626" t="s">
        <v>818</v>
      </c>
      <c r="C295" s="215" t="s">
        <v>817</v>
      </c>
      <c r="D295" s="216" t="s">
        <v>818</v>
      </c>
      <c r="N295" s="226" t="n">
        <f aca="false">+M295/1.1</f>
        <v>0</v>
      </c>
    </row>
    <row r="296" customFormat="false" ht="15" hidden="false" customHeight="false" outlineLevel="0" collapsed="false">
      <c r="C296" s="215" t="n">
        <v>2</v>
      </c>
      <c r="D296" s="216" t="s">
        <v>819</v>
      </c>
    </row>
    <row r="297" customFormat="false" ht="15" hidden="false" customHeight="false" outlineLevel="0" collapsed="false">
      <c r="C297" s="215" t="n">
        <v>70022</v>
      </c>
      <c r="D297" s="216" t="s">
        <v>48</v>
      </c>
    </row>
  </sheetData>
  <mergeCells count="4">
    <mergeCell ref="C2:C3"/>
    <mergeCell ref="D2:D3"/>
    <mergeCell ref="E2:E3"/>
    <mergeCell ref="G2:G3"/>
  </mergeCells>
  <conditionalFormatting sqref="C229:C1048576 C1:C26 F1 I1 M1 C67:C192 C197:C226 C28:C34 C47:C65 C43:C45 C36:C41">
    <cfRule type="duplicateValues" priority="2" aboveAverage="0" equalAverage="0" bottom="0" percent="0" rank="0" text="" dxfId="28"/>
  </conditionalFormatting>
  <conditionalFormatting sqref="C227:C228">
    <cfRule type="duplicateValues" priority="3" aboveAverage="0" equalAverage="0" bottom="0" percent="0" rank="0" text="" dxfId="29"/>
  </conditionalFormatting>
  <conditionalFormatting sqref="C66">
    <cfRule type="duplicateValues" priority="4" aboveAverage="0" equalAverage="0" bottom="0" percent="0" rank="0" text="" dxfId="30"/>
  </conditionalFormatting>
  <conditionalFormatting sqref="C196">
    <cfRule type="duplicateValues" priority="5" aboveAverage="0" equalAverage="0" bottom="0" percent="0" rank="0" text="" dxfId="31"/>
  </conditionalFormatting>
  <conditionalFormatting sqref="C27">
    <cfRule type="duplicateValues" priority="6" aboveAverage="0" equalAverage="0" bottom="0" percent="0" rank="0" text="" dxfId="32"/>
  </conditionalFormatting>
  <conditionalFormatting sqref="C46">
    <cfRule type="duplicateValues" priority="7" aboveAverage="0" equalAverage="0" bottom="0" percent="0" rank="0" text="" dxfId="33"/>
  </conditionalFormatting>
  <conditionalFormatting sqref="C193">
    <cfRule type="duplicateValues" priority="8" aboveAverage="0" equalAverage="0" bottom="0" percent="0" rank="0" text="" dxfId="34"/>
  </conditionalFormatting>
  <conditionalFormatting sqref="C42">
    <cfRule type="duplicateValues" priority="9" aboveAverage="0" equalAverage="0" bottom="0" percent="0" rank="0" text="" dxfId="35"/>
  </conditionalFormatting>
  <conditionalFormatting sqref="C195">
    <cfRule type="duplicateValues" priority="10" aboveAverage="0" equalAverage="0" bottom="0" percent="0" rank="0" text="" dxfId="36"/>
  </conditionalFormatting>
  <conditionalFormatting sqref="C35">
    <cfRule type="duplicateValues" priority="11" aboveAverage="0" equalAverage="0" bottom="0" percent="0" rank="0" text="" dxfId="37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M21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ColWidth="9.14453125" defaultRowHeight="15" zeroHeight="false" outlineLevelRow="0" outlineLevelCol="0"/>
  <cols>
    <col collapsed="false" customWidth="true" hidden="false" outlineLevel="0" max="4" min="1" style="220" width="13.71"/>
    <col collapsed="false" customWidth="true" hidden="false" outlineLevel="0" max="5" min="5" style="220" width="27"/>
    <col collapsed="false" customWidth="true" hidden="false" outlineLevel="0" max="8" min="6" style="220" width="13.71"/>
    <col collapsed="false" customWidth="true" hidden="false" outlineLevel="0" max="9" min="9" style="220" width="21.43"/>
    <col collapsed="false" customWidth="true" hidden="false" outlineLevel="0" max="10" min="10" style="220" width="18.43"/>
    <col collapsed="false" customWidth="true" hidden="false" outlineLevel="0" max="11" min="11" style="220" width="7.71"/>
    <col collapsed="false" customWidth="true" hidden="false" outlineLevel="0" max="12" min="12" style="20" width="15.28"/>
    <col collapsed="false" customWidth="true" hidden="false" outlineLevel="0" max="13" min="13" style="20" width="15"/>
    <col collapsed="false" customWidth="false" hidden="false" outlineLevel="0" max="1024" min="14" style="20" width="9.14"/>
  </cols>
  <sheetData>
    <row r="2" customFormat="false" ht="15" hidden="false" customHeight="true" outlineLevel="0" collapsed="false">
      <c r="A2" s="660" t="s">
        <v>1271</v>
      </c>
      <c r="B2" s="660"/>
      <c r="C2" s="660"/>
    </row>
    <row r="4" customFormat="false" ht="15" hidden="false" customHeight="false" outlineLevel="0" collapsed="false">
      <c r="A4" s="661" t="s">
        <v>1272</v>
      </c>
      <c r="B4" s="662" t="s">
        <v>1273</v>
      </c>
      <c r="C4" s="661" t="s">
        <v>1274</v>
      </c>
      <c r="D4" s="661" t="s">
        <v>1275</v>
      </c>
      <c r="E4" s="661" t="s">
        <v>1276</v>
      </c>
      <c r="F4" s="663" t="s">
        <v>26</v>
      </c>
      <c r="G4" s="663" t="s">
        <v>1004</v>
      </c>
      <c r="H4" s="663" t="s">
        <v>21</v>
      </c>
      <c r="I4" s="663" t="s">
        <v>1277</v>
      </c>
      <c r="J4" s="662" t="s">
        <v>1278</v>
      </c>
    </row>
    <row r="5" customFormat="false" ht="15" hidden="false" customHeight="true" outlineLevel="0" collapsed="false">
      <c r="A5" s="664" t="s">
        <v>1279</v>
      </c>
      <c r="B5" s="664"/>
      <c r="C5" s="664"/>
      <c r="D5" s="664"/>
      <c r="E5" s="664"/>
      <c r="F5" s="664"/>
      <c r="G5" s="665"/>
      <c r="H5" s="665"/>
      <c r="I5" s="666" t="n">
        <v>365662778</v>
      </c>
      <c r="J5" s="667"/>
    </row>
    <row r="6" customFormat="false" ht="15" hidden="false" customHeight="false" outlineLevel="0" collapsed="false">
      <c r="A6" s="668" t="s">
        <v>1010</v>
      </c>
      <c r="B6" s="669" t="n">
        <v>44501</v>
      </c>
      <c r="C6" s="668" t="s">
        <v>1280</v>
      </c>
      <c r="D6" s="668" t="s">
        <v>1281</v>
      </c>
      <c r="E6" s="668" t="s">
        <v>1282</v>
      </c>
      <c r="F6" s="670" t="n">
        <v>-3732000</v>
      </c>
      <c r="G6" s="670" t="n">
        <v>0</v>
      </c>
      <c r="H6" s="670" t="n">
        <v>3732000</v>
      </c>
      <c r="I6" s="670" t="n">
        <v>369394778</v>
      </c>
      <c r="J6" s="671" t="s">
        <v>1283</v>
      </c>
      <c r="L6" s="672" t="n">
        <f aca="false">I5+H6</f>
        <v>369394778</v>
      </c>
      <c r="M6" s="672" t="n">
        <f aca="false">I6-L6</f>
        <v>0</v>
      </c>
    </row>
    <row r="7" customFormat="false" ht="15" hidden="false" customHeight="false" outlineLevel="0" collapsed="false">
      <c r="A7" s="668" t="s">
        <v>1010</v>
      </c>
      <c r="B7" s="669" t="n">
        <v>44501</v>
      </c>
      <c r="C7" s="668" t="s">
        <v>1280</v>
      </c>
      <c r="D7" s="668" t="s">
        <v>1281</v>
      </c>
      <c r="E7" s="668" t="s">
        <v>1284</v>
      </c>
      <c r="F7" s="670" t="n">
        <v>-4598170</v>
      </c>
      <c r="G7" s="670" t="n">
        <v>0</v>
      </c>
      <c r="H7" s="670" t="n">
        <v>4598170</v>
      </c>
      <c r="I7" s="670" t="n">
        <v>373992948</v>
      </c>
      <c r="J7" s="671" t="s">
        <v>1283</v>
      </c>
      <c r="L7" s="672" t="n">
        <f aca="false">I6+H7</f>
        <v>373992948</v>
      </c>
      <c r="M7" s="672" t="n">
        <f aca="false">I7-L7</f>
        <v>0</v>
      </c>
    </row>
    <row r="8" customFormat="false" ht="15" hidden="false" customHeight="false" outlineLevel="0" collapsed="false">
      <c r="A8" s="668" t="s">
        <v>1010</v>
      </c>
      <c r="B8" s="669" t="n">
        <v>44501</v>
      </c>
      <c r="C8" s="668" t="s">
        <v>1285</v>
      </c>
      <c r="D8" s="668" t="s">
        <v>1281</v>
      </c>
      <c r="E8" s="668" t="s">
        <v>1286</v>
      </c>
      <c r="F8" s="670" t="n">
        <v>-750000</v>
      </c>
      <c r="G8" s="670" t="n">
        <v>0</v>
      </c>
      <c r="H8" s="670" t="n">
        <v>750000</v>
      </c>
      <c r="I8" s="670" t="n">
        <v>374742948</v>
      </c>
      <c r="J8" s="671" t="s">
        <v>1283</v>
      </c>
      <c r="L8" s="672" t="n">
        <f aca="false">I7+H8</f>
        <v>374742948</v>
      </c>
      <c r="M8" s="672" t="n">
        <f aca="false">I8-L8</f>
        <v>0</v>
      </c>
    </row>
    <row r="9" customFormat="false" ht="15" hidden="false" customHeight="false" outlineLevel="0" collapsed="false">
      <c r="A9" s="668" t="s">
        <v>1010</v>
      </c>
      <c r="B9" s="669" t="n">
        <v>44501</v>
      </c>
      <c r="C9" s="668" t="s">
        <v>1280</v>
      </c>
      <c r="D9" s="668" t="s">
        <v>1281</v>
      </c>
      <c r="E9" s="668" t="s">
        <v>1287</v>
      </c>
      <c r="F9" s="670" t="n">
        <v>-5357950</v>
      </c>
      <c r="G9" s="670" t="n">
        <v>0</v>
      </c>
      <c r="H9" s="670" t="n">
        <v>5357950</v>
      </c>
      <c r="I9" s="670" t="n">
        <v>380100898</v>
      </c>
      <c r="J9" s="671" t="s">
        <v>1283</v>
      </c>
      <c r="L9" s="672" t="n">
        <f aca="false">I8+H9</f>
        <v>380100898</v>
      </c>
      <c r="M9" s="672" t="n">
        <f aca="false">I9-L9</f>
        <v>0</v>
      </c>
    </row>
    <row r="10" customFormat="false" ht="15" hidden="false" customHeight="false" outlineLevel="0" collapsed="false">
      <c r="A10" s="668" t="s">
        <v>1010</v>
      </c>
      <c r="B10" s="669" t="n">
        <v>44501</v>
      </c>
      <c r="C10" s="668" t="s">
        <v>1280</v>
      </c>
      <c r="D10" s="668" t="s">
        <v>1281</v>
      </c>
      <c r="E10" s="668" t="s">
        <v>1288</v>
      </c>
      <c r="F10" s="670" t="n">
        <v>-9947350</v>
      </c>
      <c r="G10" s="670" t="n">
        <v>0</v>
      </c>
      <c r="H10" s="670" t="n">
        <v>9947350</v>
      </c>
      <c r="I10" s="670" t="n">
        <v>390048248</v>
      </c>
      <c r="J10" s="671" t="s">
        <v>1283</v>
      </c>
      <c r="L10" s="672" t="n">
        <f aca="false">I9+H10</f>
        <v>390048248</v>
      </c>
      <c r="M10" s="672" t="n">
        <f aca="false">I10-L10</f>
        <v>0</v>
      </c>
    </row>
    <row r="11" customFormat="false" ht="15" hidden="false" customHeight="false" outlineLevel="0" collapsed="false">
      <c r="A11" s="668" t="s">
        <v>1010</v>
      </c>
      <c r="B11" s="669" t="n">
        <v>44501</v>
      </c>
      <c r="C11" s="668" t="s">
        <v>1280</v>
      </c>
      <c r="D11" s="668" t="s">
        <v>1281</v>
      </c>
      <c r="E11" s="668" t="s">
        <v>1289</v>
      </c>
      <c r="F11" s="670" t="n">
        <v>-2848</v>
      </c>
      <c r="G11" s="670" t="n">
        <v>0</v>
      </c>
      <c r="H11" s="670" t="n">
        <v>2848</v>
      </c>
      <c r="I11" s="670" t="n">
        <v>390051096</v>
      </c>
      <c r="J11" s="671" t="s">
        <v>1283</v>
      </c>
      <c r="L11" s="672" t="n">
        <f aca="false">I10+H11</f>
        <v>390051096</v>
      </c>
      <c r="M11" s="672" t="n">
        <f aca="false">I11-L11</f>
        <v>0</v>
      </c>
    </row>
    <row r="12" customFormat="false" ht="15" hidden="false" customHeight="false" outlineLevel="0" collapsed="false">
      <c r="A12" s="668" t="s">
        <v>1010</v>
      </c>
      <c r="B12" s="669" t="n">
        <v>44501</v>
      </c>
      <c r="C12" s="668" t="s">
        <v>1280</v>
      </c>
      <c r="D12" s="668" t="s">
        <v>1281</v>
      </c>
      <c r="E12" s="668" t="s">
        <v>1290</v>
      </c>
      <c r="F12" s="670" t="n">
        <v>-3232500</v>
      </c>
      <c r="G12" s="670" t="n">
        <v>0</v>
      </c>
      <c r="H12" s="670" t="n">
        <v>3232500</v>
      </c>
      <c r="I12" s="670" t="n">
        <v>393283596</v>
      </c>
      <c r="J12" s="671" t="s">
        <v>1283</v>
      </c>
      <c r="L12" s="672" t="n">
        <f aca="false">I11+H12</f>
        <v>393283596</v>
      </c>
      <c r="M12" s="672" t="n">
        <f aca="false">I12-L12</f>
        <v>0</v>
      </c>
    </row>
    <row r="13" customFormat="false" ht="15" hidden="false" customHeight="false" outlineLevel="0" collapsed="false">
      <c r="A13" s="668" t="s">
        <v>1010</v>
      </c>
      <c r="B13" s="669" t="n">
        <v>44501</v>
      </c>
      <c r="C13" s="668" t="s">
        <v>1280</v>
      </c>
      <c r="D13" s="668" t="s">
        <v>1281</v>
      </c>
      <c r="E13" s="668" t="s">
        <v>1291</v>
      </c>
      <c r="F13" s="670" t="n">
        <v>-1123000</v>
      </c>
      <c r="G13" s="670" t="n">
        <v>0</v>
      </c>
      <c r="H13" s="670" t="n">
        <v>1123000</v>
      </c>
      <c r="I13" s="670" t="n">
        <v>394406596</v>
      </c>
      <c r="J13" s="671" t="s">
        <v>1283</v>
      </c>
      <c r="L13" s="672" t="n">
        <f aca="false">I12+H13</f>
        <v>394406596</v>
      </c>
      <c r="M13" s="672" t="n">
        <f aca="false">I13-L13</f>
        <v>0</v>
      </c>
    </row>
    <row r="14" customFormat="false" ht="15" hidden="false" customHeight="false" outlineLevel="0" collapsed="false">
      <c r="A14" s="668" t="s">
        <v>1010</v>
      </c>
      <c r="B14" s="669" t="n">
        <v>44501</v>
      </c>
      <c r="C14" s="668" t="s">
        <v>1280</v>
      </c>
      <c r="D14" s="668" t="s">
        <v>1281</v>
      </c>
      <c r="E14" s="668" t="s">
        <v>1292</v>
      </c>
      <c r="F14" s="670" t="n">
        <v>-3200000</v>
      </c>
      <c r="G14" s="670" t="n">
        <v>0</v>
      </c>
      <c r="H14" s="670" t="n">
        <v>3200000</v>
      </c>
      <c r="I14" s="670" t="n">
        <v>397606596</v>
      </c>
      <c r="J14" s="671" t="s">
        <v>1283</v>
      </c>
      <c r="L14" s="672" t="n">
        <f aca="false">I13+H14</f>
        <v>397606596</v>
      </c>
      <c r="M14" s="672" t="n">
        <f aca="false">I14-L14</f>
        <v>0</v>
      </c>
    </row>
    <row r="15" customFormat="false" ht="15" hidden="false" customHeight="false" outlineLevel="0" collapsed="false">
      <c r="A15" s="668" t="s">
        <v>1010</v>
      </c>
      <c r="B15" s="669" t="n">
        <v>44501</v>
      </c>
      <c r="C15" s="668" t="s">
        <v>1280</v>
      </c>
      <c r="D15" s="668" t="s">
        <v>1281</v>
      </c>
      <c r="E15" s="668" t="s">
        <v>1293</v>
      </c>
      <c r="F15" s="670" t="n">
        <v>-7989400</v>
      </c>
      <c r="G15" s="670" t="n">
        <v>0</v>
      </c>
      <c r="H15" s="670" t="n">
        <v>7989400</v>
      </c>
      <c r="I15" s="670" t="n">
        <v>405595996</v>
      </c>
      <c r="J15" s="671" t="s">
        <v>1283</v>
      </c>
      <c r="L15" s="672" t="n">
        <f aca="false">I14+H15</f>
        <v>405595996</v>
      </c>
      <c r="M15" s="672" t="n">
        <f aca="false">I15-L15</f>
        <v>0</v>
      </c>
    </row>
    <row r="16" customFormat="false" ht="15" hidden="false" customHeight="false" outlineLevel="0" collapsed="false">
      <c r="A16" s="668" t="s">
        <v>1010</v>
      </c>
      <c r="B16" s="669" t="n">
        <v>44501</v>
      </c>
      <c r="C16" s="668" t="s">
        <v>1280</v>
      </c>
      <c r="D16" s="668" t="s">
        <v>1281</v>
      </c>
      <c r="E16" s="668" t="s">
        <v>1294</v>
      </c>
      <c r="F16" s="670" t="n">
        <v>-94580</v>
      </c>
      <c r="G16" s="670" t="n">
        <v>0</v>
      </c>
      <c r="H16" s="670" t="n">
        <v>94580</v>
      </c>
      <c r="I16" s="670" t="n">
        <v>405690576</v>
      </c>
      <c r="J16" s="671" t="s">
        <v>1283</v>
      </c>
      <c r="L16" s="672" t="n">
        <f aca="false">I15+H16</f>
        <v>405690576</v>
      </c>
      <c r="M16" s="672" t="n">
        <f aca="false">I16-L16</f>
        <v>0</v>
      </c>
    </row>
    <row r="17" customFormat="false" ht="15" hidden="false" customHeight="false" outlineLevel="0" collapsed="false">
      <c r="A17" s="668" t="s">
        <v>1010</v>
      </c>
      <c r="B17" s="669" t="n">
        <v>44501</v>
      </c>
      <c r="C17" s="668" t="s">
        <v>1280</v>
      </c>
      <c r="D17" s="668" t="s">
        <v>1281</v>
      </c>
      <c r="E17" s="668" t="s">
        <v>1295</v>
      </c>
      <c r="F17" s="670" t="n">
        <v>-3901500</v>
      </c>
      <c r="G17" s="670" t="n">
        <v>0</v>
      </c>
      <c r="H17" s="670" t="n">
        <v>3901500</v>
      </c>
      <c r="I17" s="670" t="n">
        <v>409592076</v>
      </c>
      <c r="J17" s="671" t="s">
        <v>1283</v>
      </c>
      <c r="L17" s="672" t="n">
        <f aca="false">I16+H17</f>
        <v>409592076</v>
      </c>
      <c r="M17" s="672" t="n">
        <f aca="false">I17-L17</f>
        <v>0</v>
      </c>
    </row>
    <row r="18" customFormat="false" ht="15" hidden="false" customHeight="false" outlineLevel="0" collapsed="false">
      <c r="A18" s="668" t="s">
        <v>1010</v>
      </c>
      <c r="B18" s="669" t="n">
        <v>44501</v>
      </c>
      <c r="C18" s="668" t="s">
        <v>1280</v>
      </c>
      <c r="D18" s="668" t="s">
        <v>1281</v>
      </c>
      <c r="E18" s="668" t="s">
        <v>1296</v>
      </c>
      <c r="F18" s="670" t="n">
        <v>-4483500</v>
      </c>
      <c r="G18" s="670" t="n">
        <v>0</v>
      </c>
      <c r="H18" s="670" t="n">
        <v>4483500</v>
      </c>
      <c r="I18" s="670" t="n">
        <v>414075576</v>
      </c>
      <c r="J18" s="671" t="s">
        <v>1283</v>
      </c>
      <c r="L18" s="672" t="n">
        <f aca="false">I17+H18</f>
        <v>414075576</v>
      </c>
      <c r="M18" s="672" t="n">
        <f aca="false">I18-L18</f>
        <v>0</v>
      </c>
    </row>
    <row r="19" customFormat="false" ht="15" hidden="false" customHeight="false" outlineLevel="0" collapsed="false">
      <c r="A19" s="668" t="s">
        <v>1010</v>
      </c>
      <c r="B19" s="669" t="n">
        <v>44501</v>
      </c>
      <c r="C19" s="668" t="s">
        <v>1280</v>
      </c>
      <c r="D19" s="668" t="s">
        <v>1281</v>
      </c>
      <c r="E19" s="668" t="s">
        <v>1297</v>
      </c>
      <c r="F19" s="670" t="n">
        <v>-5214500</v>
      </c>
      <c r="G19" s="670" t="n">
        <v>0</v>
      </c>
      <c r="H19" s="670" t="n">
        <v>5214500</v>
      </c>
      <c r="I19" s="670" t="n">
        <v>419290076</v>
      </c>
      <c r="J19" s="671" t="s">
        <v>1283</v>
      </c>
      <c r="L19" s="672" t="n">
        <f aca="false">I18+H19</f>
        <v>419290076</v>
      </c>
      <c r="M19" s="672" t="n">
        <f aca="false">I19-L19</f>
        <v>0</v>
      </c>
    </row>
    <row r="20" customFormat="false" ht="15" hidden="false" customHeight="false" outlineLevel="0" collapsed="false">
      <c r="A20" s="668" t="s">
        <v>1010</v>
      </c>
      <c r="B20" s="669" t="n">
        <v>44501</v>
      </c>
      <c r="C20" s="668" t="s">
        <v>1280</v>
      </c>
      <c r="D20" s="668" t="s">
        <v>1281</v>
      </c>
      <c r="E20" s="668" t="s">
        <v>1298</v>
      </c>
      <c r="F20" s="670" t="n">
        <v>-4100000</v>
      </c>
      <c r="G20" s="670" t="n">
        <v>0</v>
      </c>
      <c r="H20" s="670" t="n">
        <v>4100000</v>
      </c>
      <c r="I20" s="670" t="n">
        <v>423390076</v>
      </c>
      <c r="J20" s="671" t="s">
        <v>1283</v>
      </c>
      <c r="L20" s="672" t="n">
        <f aca="false">I19+H20</f>
        <v>423390076</v>
      </c>
      <c r="M20" s="672" t="n">
        <f aca="false">I20-L20</f>
        <v>0</v>
      </c>
    </row>
    <row r="21" customFormat="false" ht="15" hidden="false" customHeight="false" outlineLevel="0" collapsed="false">
      <c r="A21" s="668" t="s">
        <v>1010</v>
      </c>
      <c r="B21" s="669" t="n">
        <v>44501</v>
      </c>
      <c r="C21" s="668" t="s">
        <v>1280</v>
      </c>
      <c r="D21" s="668" t="s">
        <v>1281</v>
      </c>
      <c r="E21" s="668" t="s">
        <v>1299</v>
      </c>
      <c r="F21" s="670" t="n">
        <v>-12620532</v>
      </c>
      <c r="G21" s="670" t="n">
        <v>0</v>
      </c>
      <c r="H21" s="670" t="n">
        <v>12620532</v>
      </c>
      <c r="I21" s="670" t="n">
        <v>436010608</v>
      </c>
      <c r="J21" s="671" t="s">
        <v>1283</v>
      </c>
      <c r="L21" s="672" t="n">
        <f aca="false">I20+H21</f>
        <v>436010608</v>
      </c>
      <c r="M21" s="672" t="n">
        <f aca="false">I21-L21</f>
        <v>0</v>
      </c>
    </row>
    <row r="22" customFormat="false" ht="15" hidden="false" customHeight="false" outlineLevel="0" collapsed="false">
      <c r="A22" s="668" t="s">
        <v>1010</v>
      </c>
      <c r="B22" s="669" t="n">
        <v>44501</v>
      </c>
      <c r="C22" s="668" t="s">
        <v>1280</v>
      </c>
      <c r="D22" s="668" t="s">
        <v>1281</v>
      </c>
      <c r="E22" s="668" t="s">
        <v>1300</v>
      </c>
      <c r="F22" s="670" t="n">
        <v>-981500</v>
      </c>
      <c r="G22" s="670" t="n">
        <v>0</v>
      </c>
      <c r="H22" s="670" t="n">
        <v>981500</v>
      </c>
      <c r="I22" s="670" t="n">
        <v>436992108</v>
      </c>
      <c r="J22" s="671" t="s">
        <v>1283</v>
      </c>
      <c r="L22" s="672" t="n">
        <f aca="false">I21+H22</f>
        <v>436992108</v>
      </c>
      <c r="M22" s="672" t="n">
        <f aca="false">I22-L22</f>
        <v>0</v>
      </c>
    </row>
    <row r="23" customFormat="false" ht="15" hidden="false" customHeight="false" outlineLevel="0" collapsed="false">
      <c r="A23" s="668" t="s">
        <v>1010</v>
      </c>
      <c r="B23" s="669" t="n">
        <v>44501</v>
      </c>
      <c r="C23" s="668" t="s">
        <v>1280</v>
      </c>
      <c r="D23" s="668" t="s">
        <v>1281</v>
      </c>
      <c r="E23" s="668" t="s">
        <v>1301</v>
      </c>
      <c r="F23" s="670" t="n">
        <v>-4589200</v>
      </c>
      <c r="G23" s="670" t="n">
        <v>0</v>
      </c>
      <c r="H23" s="670" t="n">
        <v>4589200</v>
      </c>
      <c r="I23" s="670" t="n">
        <v>441581308</v>
      </c>
      <c r="J23" s="671" t="s">
        <v>1283</v>
      </c>
      <c r="L23" s="672" t="n">
        <f aca="false">I22+H23</f>
        <v>441581308</v>
      </c>
      <c r="M23" s="672" t="n">
        <f aca="false">I23-L23</f>
        <v>0</v>
      </c>
    </row>
    <row r="24" customFormat="false" ht="15" hidden="false" customHeight="false" outlineLevel="0" collapsed="false">
      <c r="A24" s="668" t="s">
        <v>1010</v>
      </c>
      <c r="B24" s="669" t="n">
        <v>44501</v>
      </c>
      <c r="C24" s="668" t="s">
        <v>1280</v>
      </c>
      <c r="D24" s="668" t="s">
        <v>1281</v>
      </c>
      <c r="E24" s="668" t="s">
        <v>1302</v>
      </c>
      <c r="F24" s="670" t="n">
        <v>-1661000</v>
      </c>
      <c r="G24" s="670" t="n">
        <v>0</v>
      </c>
      <c r="H24" s="670" t="n">
        <v>1661000</v>
      </c>
      <c r="I24" s="670" t="n">
        <v>443242308</v>
      </c>
      <c r="J24" s="671" t="s">
        <v>1283</v>
      </c>
      <c r="L24" s="672" t="n">
        <f aca="false">I23+H24</f>
        <v>443242308</v>
      </c>
      <c r="M24" s="672" t="n">
        <f aca="false">I24-L24</f>
        <v>0</v>
      </c>
    </row>
    <row r="25" customFormat="false" ht="15" hidden="false" customHeight="false" outlineLevel="0" collapsed="false">
      <c r="A25" s="668" t="s">
        <v>1010</v>
      </c>
      <c r="B25" s="669" t="n">
        <v>44501</v>
      </c>
      <c r="C25" s="668" t="s">
        <v>1280</v>
      </c>
      <c r="D25" s="668" t="s">
        <v>1281</v>
      </c>
      <c r="E25" s="668" t="s">
        <v>1303</v>
      </c>
      <c r="F25" s="670" t="n">
        <v>-4332500</v>
      </c>
      <c r="G25" s="670" t="n">
        <v>0</v>
      </c>
      <c r="H25" s="670" t="n">
        <v>4332500</v>
      </c>
      <c r="I25" s="670" t="n">
        <v>447574808</v>
      </c>
      <c r="J25" s="671" t="s">
        <v>1283</v>
      </c>
      <c r="L25" s="672" t="n">
        <f aca="false">I24+H25</f>
        <v>447574808</v>
      </c>
      <c r="M25" s="672" t="n">
        <f aca="false">I25-L25</f>
        <v>0</v>
      </c>
    </row>
    <row r="26" customFormat="false" ht="15" hidden="false" customHeight="false" outlineLevel="0" collapsed="false">
      <c r="A26" s="668" t="s">
        <v>1010</v>
      </c>
      <c r="B26" s="669" t="n">
        <v>44501</v>
      </c>
      <c r="C26" s="668" t="s">
        <v>1280</v>
      </c>
      <c r="D26" s="668" t="s">
        <v>1281</v>
      </c>
      <c r="E26" s="668" t="s">
        <v>1304</v>
      </c>
      <c r="F26" s="670" t="n">
        <v>-213500</v>
      </c>
      <c r="G26" s="670" t="n">
        <v>0</v>
      </c>
      <c r="H26" s="670" t="n">
        <v>213500</v>
      </c>
      <c r="I26" s="670" t="n">
        <v>447788308</v>
      </c>
      <c r="J26" s="671" t="s">
        <v>1283</v>
      </c>
      <c r="L26" s="672" t="n">
        <f aca="false">I25+H26</f>
        <v>447788308</v>
      </c>
      <c r="M26" s="672" t="n">
        <f aca="false">I26-L26</f>
        <v>0</v>
      </c>
    </row>
    <row r="27" customFormat="false" ht="15" hidden="false" customHeight="false" outlineLevel="0" collapsed="false">
      <c r="A27" s="668" t="s">
        <v>1010</v>
      </c>
      <c r="B27" s="669" t="n">
        <v>44501</v>
      </c>
      <c r="C27" s="668" t="s">
        <v>1280</v>
      </c>
      <c r="D27" s="668" t="s">
        <v>1281</v>
      </c>
      <c r="E27" s="668" t="s">
        <v>1305</v>
      </c>
      <c r="F27" s="670" t="n">
        <v>-7240014</v>
      </c>
      <c r="G27" s="670" t="n">
        <v>0</v>
      </c>
      <c r="H27" s="670" t="n">
        <v>7240014</v>
      </c>
      <c r="I27" s="670" t="n">
        <v>455028322</v>
      </c>
      <c r="J27" s="671" t="s">
        <v>1283</v>
      </c>
      <c r="L27" s="672" t="n">
        <f aca="false">I26+H27</f>
        <v>455028322</v>
      </c>
      <c r="M27" s="672" t="n">
        <f aca="false">I27-L27</f>
        <v>0</v>
      </c>
    </row>
    <row r="28" customFormat="false" ht="15" hidden="false" customHeight="false" outlineLevel="0" collapsed="false">
      <c r="A28" s="668" t="s">
        <v>1010</v>
      </c>
      <c r="B28" s="669" t="n">
        <v>44501</v>
      </c>
      <c r="C28" s="668" t="s">
        <v>1280</v>
      </c>
      <c r="D28" s="668" t="s">
        <v>1281</v>
      </c>
      <c r="E28" s="668" t="s">
        <v>1306</v>
      </c>
      <c r="F28" s="670" t="n">
        <v>-1234000</v>
      </c>
      <c r="G28" s="670" t="n">
        <v>0</v>
      </c>
      <c r="H28" s="670" t="n">
        <v>1234000</v>
      </c>
      <c r="I28" s="670" t="n">
        <v>456262322</v>
      </c>
      <c r="J28" s="671" t="s">
        <v>1283</v>
      </c>
      <c r="L28" s="672" t="n">
        <f aca="false">I27+H28</f>
        <v>456262322</v>
      </c>
      <c r="M28" s="672" t="n">
        <f aca="false">I28-L28</f>
        <v>0</v>
      </c>
    </row>
    <row r="29" customFormat="false" ht="15" hidden="false" customHeight="false" outlineLevel="0" collapsed="false">
      <c r="A29" s="668" t="s">
        <v>1010</v>
      </c>
      <c r="B29" s="669" t="n">
        <v>44501</v>
      </c>
      <c r="C29" s="668" t="s">
        <v>1280</v>
      </c>
      <c r="D29" s="668" t="s">
        <v>1281</v>
      </c>
      <c r="E29" s="668" t="s">
        <v>1307</v>
      </c>
      <c r="F29" s="670" t="n">
        <v>-9776300</v>
      </c>
      <c r="G29" s="670" t="n">
        <v>0</v>
      </c>
      <c r="H29" s="670" t="n">
        <v>9776300</v>
      </c>
      <c r="I29" s="670" t="n">
        <v>466038622</v>
      </c>
      <c r="J29" s="671" t="s">
        <v>1283</v>
      </c>
      <c r="L29" s="672" t="n">
        <f aca="false">I28+H29</f>
        <v>466038622</v>
      </c>
      <c r="M29" s="672" t="n">
        <f aca="false">I29-L29</f>
        <v>0</v>
      </c>
    </row>
    <row r="30" customFormat="false" ht="15" hidden="false" customHeight="false" outlineLevel="0" collapsed="false">
      <c r="A30" s="668" t="s">
        <v>1010</v>
      </c>
      <c r="B30" s="669" t="n">
        <v>44501</v>
      </c>
      <c r="C30" s="668" t="s">
        <v>1280</v>
      </c>
      <c r="D30" s="668" t="s">
        <v>1281</v>
      </c>
      <c r="E30" s="668" t="s">
        <v>1308</v>
      </c>
      <c r="F30" s="670" t="n">
        <v>-10344000</v>
      </c>
      <c r="G30" s="670" t="n">
        <v>0</v>
      </c>
      <c r="H30" s="670" t="n">
        <v>10344000</v>
      </c>
      <c r="I30" s="670" t="n">
        <v>476382622</v>
      </c>
      <c r="J30" s="671" t="s">
        <v>1283</v>
      </c>
      <c r="L30" s="672" t="n">
        <f aca="false">I29+H30</f>
        <v>476382622</v>
      </c>
      <c r="M30" s="672" t="n">
        <f aca="false">I30-L30</f>
        <v>0</v>
      </c>
    </row>
    <row r="31" customFormat="false" ht="15" hidden="false" customHeight="false" outlineLevel="0" collapsed="false">
      <c r="A31" s="668" t="s">
        <v>1010</v>
      </c>
      <c r="B31" s="669" t="n">
        <v>44501</v>
      </c>
      <c r="C31" s="668" t="s">
        <v>1280</v>
      </c>
      <c r="D31" s="668" t="s">
        <v>1281</v>
      </c>
      <c r="E31" s="668" t="s">
        <v>1300</v>
      </c>
      <c r="F31" s="670" t="n">
        <v>-5131500</v>
      </c>
      <c r="G31" s="670" t="n">
        <v>0</v>
      </c>
      <c r="H31" s="670" t="n">
        <v>5131500</v>
      </c>
      <c r="I31" s="670" t="n">
        <v>481514122</v>
      </c>
      <c r="J31" s="671" t="s">
        <v>1283</v>
      </c>
      <c r="L31" s="672" t="n">
        <f aca="false">I30+H31</f>
        <v>481514122</v>
      </c>
      <c r="M31" s="672" t="n">
        <f aca="false">I31-L31</f>
        <v>0</v>
      </c>
    </row>
    <row r="32" customFormat="false" ht="15" hidden="false" customHeight="false" outlineLevel="0" collapsed="false">
      <c r="A32" s="668" t="s">
        <v>1010</v>
      </c>
      <c r="B32" s="669" t="n">
        <v>44501</v>
      </c>
      <c r="C32" s="668" t="s">
        <v>1280</v>
      </c>
      <c r="D32" s="668" t="s">
        <v>1281</v>
      </c>
      <c r="E32" s="668" t="s">
        <v>1287</v>
      </c>
      <c r="F32" s="670" t="n">
        <v>-267064</v>
      </c>
      <c r="G32" s="670" t="n">
        <v>0</v>
      </c>
      <c r="H32" s="670" t="n">
        <v>267064</v>
      </c>
      <c r="I32" s="670" t="n">
        <v>481781186</v>
      </c>
      <c r="J32" s="671" t="s">
        <v>1283</v>
      </c>
      <c r="L32" s="672" t="n">
        <f aca="false">I31+H32</f>
        <v>481781186</v>
      </c>
      <c r="M32" s="672" t="n">
        <f aca="false">I32-L32</f>
        <v>0</v>
      </c>
    </row>
    <row r="33" customFormat="false" ht="15" hidden="false" customHeight="false" outlineLevel="0" collapsed="false">
      <c r="A33" s="668" t="s">
        <v>1010</v>
      </c>
      <c r="B33" s="669" t="n">
        <v>44501</v>
      </c>
      <c r="C33" s="668" t="s">
        <v>1280</v>
      </c>
      <c r="D33" s="668" t="s">
        <v>1281</v>
      </c>
      <c r="E33" s="668" t="s">
        <v>1309</v>
      </c>
      <c r="F33" s="670" t="n">
        <v>-9028300</v>
      </c>
      <c r="G33" s="670" t="n">
        <v>0</v>
      </c>
      <c r="H33" s="670" t="n">
        <v>9028300</v>
      </c>
      <c r="I33" s="670" t="n">
        <v>490809486</v>
      </c>
      <c r="J33" s="671" t="s">
        <v>1283</v>
      </c>
      <c r="L33" s="672" t="n">
        <f aca="false">I32+H33</f>
        <v>490809486</v>
      </c>
      <c r="M33" s="672" t="n">
        <f aca="false">I33-L33</f>
        <v>0</v>
      </c>
    </row>
    <row r="34" customFormat="false" ht="15" hidden="false" customHeight="false" outlineLevel="0" collapsed="false">
      <c r="A34" s="668" t="s">
        <v>1310</v>
      </c>
      <c r="B34" s="669" t="n">
        <v>44502</v>
      </c>
      <c r="C34" s="668" t="s">
        <v>1280</v>
      </c>
      <c r="D34" s="668" t="s">
        <v>1281</v>
      </c>
      <c r="E34" s="668" t="s">
        <v>1311</v>
      </c>
      <c r="F34" s="670" t="n">
        <v>-11900</v>
      </c>
      <c r="G34" s="670" t="n">
        <v>0</v>
      </c>
      <c r="H34" s="670" t="n">
        <v>11900</v>
      </c>
      <c r="I34" s="670" t="n">
        <v>490821386</v>
      </c>
      <c r="J34" s="671" t="s">
        <v>1283</v>
      </c>
      <c r="L34" s="672" t="n">
        <f aca="false">I33+H34</f>
        <v>490821386</v>
      </c>
      <c r="M34" s="672" t="n">
        <f aca="false">I34-L34</f>
        <v>0</v>
      </c>
    </row>
    <row r="35" customFormat="false" ht="15" hidden="false" customHeight="false" outlineLevel="0" collapsed="false">
      <c r="A35" s="668" t="s">
        <v>1010</v>
      </c>
      <c r="B35" s="669" t="n">
        <v>44501</v>
      </c>
      <c r="C35" s="668" t="s">
        <v>1280</v>
      </c>
      <c r="D35" s="668" t="s">
        <v>1281</v>
      </c>
      <c r="E35" s="668" t="s">
        <v>1312</v>
      </c>
      <c r="F35" s="670" t="n">
        <v>-5707800</v>
      </c>
      <c r="G35" s="670" t="n">
        <v>0</v>
      </c>
      <c r="H35" s="670" t="n">
        <v>5707800</v>
      </c>
      <c r="I35" s="670" t="n">
        <v>496529186</v>
      </c>
      <c r="J35" s="671" t="s">
        <v>1283</v>
      </c>
      <c r="L35" s="672" t="n">
        <f aca="false">I34+H35</f>
        <v>496529186</v>
      </c>
      <c r="M35" s="672" t="n">
        <f aca="false">I35-L35</f>
        <v>0</v>
      </c>
    </row>
    <row r="36" customFormat="false" ht="15" hidden="false" customHeight="false" outlineLevel="0" collapsed="false">
      <c r="A36" s="668" t="s">
        <v>1010</v>
      </c>
      <c r="B36" s="669" t="n">
        <v>44501</v>
      </c>
      <c r="C36" s="668" t="s">
        <v>1280</v>
      </c>
      <c r="D36" s="668" t="s">
        <v>1281</v>
      </c>
      <c r="E36" s="668" t="s">
        <v>1313</v>
      </c>
      <c r="F36" s="670" t="n">
        <v>-12040</v>
      </c>
      <c r="G36" s="670" t="n">
        <v>0</v>
      </c>
      <c r="H36" s="670" t="n">
        <v>12040</v>
      </c>
      <c r="I36" s="670" t="n">
        <v>496541226</v>
      </c>
      <c r="J36" s="671" t="s">
        <v>1283</v>
      </c>
      <c r="L36" s="672" t="n">
        <f aca="false">I35+H36</f>
        <v>496541226</v>
      </c>
      <c r="M36" s="672" t="n">
        <f aca="false">I36-L36</f>
        <v>0</v>
      </c>
    </row>
    <row r="37" customFormat="false" ht="15" hidden="false" customHeight="false" outlineLevel="0" collapsed="false">
      <c r="A37" s="668" t="s">
        <v>1010</v>
      </c>
      <c r="B37" s="669" t="n">
        <v>44501</v>
      </c>
      <c r="C37" s="668" t="s">
        <v>1280</v>
      </c>
      <c r="D37" s="668" t="s">
        <v>1281</v>
      </c>
      <c r="E37" s="668" t="s">
        <v>1314</v>
      </c>
      <c r="F37" s="670" t="n">
        <v>-4831500</v>
      </c>
      <c r="G37" s="670" t="n">
        <v>0</v>
      </c>
      <c r="H37" s="670" t="n">
        <v>4831500</v>
      </c>
      <c r="I37" s="670" t="n">
        <v>501372726</v>
      </c>
      <c r="J37" s="671" t="s">
        <v>1283</v>
      </c>
      <c r="L37" s="672" t="n">
        <f aca="false">I36+H37</f>
        <v>501372726</v>
      </c>
      <c r="M37" s="672" t="n">
        <f aca="false">I37-L37</f>
        <v>0</v>
      </c>
    </row>
    <row r="38" customFormat="false" ht="15" hidden="false" customHeight="false" outlineLevel="0" collapsed="false">
      <c r="A38" s="668" t="s">
        <v>1010</v>
      </c>
      <c r="B38" s="669" t="n">
        <v>44501</v>
      </c>
      <c r="C38" s="668" t="s">
        <v>1280</v>
      </c>
      <c r="D38" s="668" t="s">
        <v>1281</v>
      </c>
      <c r="E38" s="668" t="s">
        <v>1315</v>
      </c>
      <c r="F38" s="670" t="n">
        <v>-300000</v>
      </c>
      <c r="G38" s="670" t="n">
        <v>0</v>
      </c>
      <c r="H38" s="670" t="n">
        <v>300000</v>
      </c>
      <c r="I38" s="670" t="n">
        <v>501672726</v>
      </c>
      <c r="J38" s="671" t="s">
        <v>1283</v>
      </c>
      <c r="L38" s="672" t="n">
        <f aca="false">I37+H38</f>
        <v>501672726</v>
      </c>
      <c r="M38" s="672" t="n">
        <f aca="false">I38-L38</f>
        <v>0</v>
      </c>
    </row>
    <row r="39" customFormat="false" ht="15" hidden="false" customHeight="false" outlineLevel="0" collapsed="false">
      <c r="A39" s="668" t="s">
        <v>1010</v>
      </c>
      <c r="B39" s="669" t="n">
        <v>44501</v>
      </c>
      <c r="C39" s="668" t="s">
        <v>1280</v>
      </c>
      <c r="D39" s="668" t="s">
        <v>1281</v>
      </c>
      <c r="E39" s="668" t="s">
        <v>1316</v>
      </c>
      <c r="F39" s="670" t="n">
        <v>-2477000</v>
      </c>
      <c r="G39" s="670" t="n">
        <v>0</v>
      </c>
      <c r="H39" s="670" t="n">
        <v>2477000</v>
      </c>
      <c r="I39" s="670" t="n">
        <v>504149726</v>
      </c>
      <c r="J39" s="671" t="s">
        <v>1283</v>
      </c>
      <c r="L39" s="672" t="n">
        <f aca="false">I38+H39</f>
        <v>504149726</v>
      </c>
      <c r="M39" s="672" t="n">
        <f aca="false">I39-L39</f>
        <v>0</v>
      </c>
    </row>
    <row r="40" customFormat="false" ht="15" hidden="false" customHeight="false" outlineLevel="0" collapsed="false">
      <c r="A40" s="668" t="s">
        <v>1010</v>
      </c>
      <c r="B40" s="669" t="n">
        <v>44501</v>
      </c>
      <c r="C40" s="668" t="s">
        <v>1280</v>
      </c>
      <c r="D40" s="668" t="s">
        <v>1281</v>
      </c>
      <c r="E40" s="668" t="s">
        <v>1307</v>
      </c>
      <c r="F40" s="670" t="n">
        <v>-33120</v>
      </c>
      <c r="G40" s="670" t="n">
        <v>0</v>
      </c>
      <c r="H40" s="670" t="n">
        <v>33120</v>
      </c>
      <c r="I40" s="670" t="n">
        <v>504182846</v>
      </c>
      <c r="J40" s="671" t="s">
        <v>1283</v>
      </c>
      <c r="L40" s="672" t="n">
        <f aca="false">I39+H40</f>
        <v>504182846</v>
      </c>
      <c r="M40" s="672" t="n">
        <f aca="false">I40-L40</f>
        <v>0</v>
      </c>
    </row>
    <row r="41" customFormat="false" ht="15" hidden="false" customHeight="false" outlineLevel="0" collapsed="false">
      <c r="A41" s="668" t="s">
        <v>1010</v>
      </c>
      <c r="B41" s="669" t="n">
        <v>44501</v>
      </c>
      <c r="C41" s="668" t="s">
        <v>1280</v>
      </c>
      <c r="D41" s="668" t="s">
        <v>1281</v>
      </c>
      <c r="E41" s="668" t="s">
        <v>1287</v>
      </c>
      <c r="F41" s="670" t="n">
        <v>-51000</v>
      </c>
      <c r="G41" s="670" t="n">
        <v>0</v>
      </c>
      <c r="H41" s="670" t="n">
        <v>51000</v>
      </c>
      <c r="I41" s="670" t="n">
        <v>504233846</v>
      </c>
      <c r="J41" s="671" t="s">
        <v>1283</v>
      </c>
      <c r="L41" s="672" t="n">
        <f aca="false">I40+H41</f>
        <v>504233846</v>
      </c>
      <c r="M41" s="672" t="n">
        <f aca="false">I41-L41</f>
        <v>0</v>
      </c>
    </row>
    <row r="42" customFormat="false" ht="15" hidden="false" customHeight="false" outlineLevel="0" collapsed="false">
      <c r="A42" s="668" t="s">
        <v>1310</v>
      </c>
      <c r="B42" s="669" t="n">
        <v>44502</v>
      </c>
      <c r="C42" s="668" t="s">
        <v>1280</v>
      </c>
      <c r="D42" s="668" t="s">
        <v>1281</v>
      </c>
      <c r="E42" s="668" t="s">
        <v>1282</v>
      </c>
      <c r="F42" s="670" t="n">
        <v>-777500</v>
      </c>
      <c r="G42" s="670" t="n">
        <v>0</v>
      </c>
      <c r="H42" s="670" t="n">
        <v>777500</v>
      </c>
      <c r="I42" s="670" t="n">
        <v>505011346</v>
      </c>
      <c r="J42" s="671" t="s">
        <v>1283</v>
      </c>
      <c r="L42" s="672" t="n">
        <f aca="false">I41+H42</f>
        <v>505011346</v>
      </c>
      <c r="M42" s="672" t="n">
        <f aca="false">I42-L42</f>
        <v>0</v>
      </c>
    </row>
    <row r="43" customFormat="false" ht="15" hidden="false" customHeight="false" outlineLevel="0" collapsed="false">
      <c r="A43" s="668" t="s">
        <v>1010</v>
      </c>
      <c r="B43" s="669" t="n">
        <v>44501</v>
      </c>
      <c r="C43" s="668" t="s">
        <v>1280</v>
      </c>
      <c r="D43" s="668" t="s">
        <v>1281</v>
      </c>
      <c r="E43" s="668" t="s">
        <v>1317</v>
      </c>
      <c r="F43" s="670" t="n">
        <v>-7036500</v>
      </c>
      <c r="G43" s="670" t="n">
        <v>0</v>
      </c>
      <c r="H43" s="670" t="n">
        <v>7036500</v>
      </c>
      <c r="I43" s="670" t="n">
        <v>512047846</v>
      </c>
      <c r="J43" s="671" t="s">
        <v>1283</v>
      </c>
      <c r="L43" s="672" t="n">
        <f aca="false">I42+H43</f>
        <v>512047846</v>
      </c>
      <c r="M43" s="672" t="n">
        <f aca="false">I43-L43</f>
        <v>0</v>
      </c>
    </row>
    <row r="44" customFormat="false" ht="15" hidden="false" customHeight="false" outlineLevel="0" collapsed="false">
      <c r="A44" s="668" t="s">
        <v>1010</v>
      </c>
      <c r="B44" s="669" t="n">
        <v>44501</v>
      </c>
      <c r="C44" s="668" t="s">
        <v>1280</v>
      </c>
      <c r="D44" s="668" t="s">
        <v>1281</v>
      </c>
      <c r="E44" s="668" t="s">
        <v>1318</v>
      </c>
      <c r="F44" s="670" t="n">
        <v>-4614306</v>
      </c>
      <c r="G44" s="670" t="n">
        <v>0</v>
      </c>
      <c r="H44" s="670" t="n">
        <v>4614306</v>
      </c>
      <c r="I44" s="670" t="n">
        <v>516662152</v>
      </c>
      <c r="J44" s="671" t="s">
        <v>1283</v>
      </c>
      <c r="L44" s="672" t="n">
        <f aca="false">I43+H44</f>
        <v>516662152</v>
      </c>
      <c r="M44" s="672" t="n">
        <f aca="false">I44-L44</f>
        <v>0</v>
      </c>
    </row>
    <row r="45" customFormat="false" ht="15" hidden="false" customHeight="false" outlineLevel="0" collapsed="false">
      <c r="A45" s="668" t="s">
        <v>1010</v>
      </c>
      <c r="B45" s="669" t="n">
        <v>44501</v>
      </c>
      <c r="C45" s="668" t="s">
        <v>1280</v>
      </c>
      <c r="D45" s="668" t="s">
        <v>1281</v>
      </c>
      <c r="E45" s="668" t="s">
        <v>1319</v>
      </c>
      <c r="F45" s="670" t="n">
        <v>-5069000</v>
      </c>
      <c r="G45" s="670" t="n">
        <v>0</v>
      </c>
      <c r="H45" s="670" t="n">
        <v>5069000</v>
      </c>
      <c r="I45" s="670" t="n">
        <v>521731152</v>
      </c>
      <c r="J45" s="671" t="s">
        <v>1283</v>
      </c>
      <c r="L45" s="672" t="n">
        <f aca="false">I44+H45</f>
        <v>521731152</v>
      </c>
      <c r="M45" s="672" t="n">
        <f aca="false">I45-L45</f>
        <v>0</v>
      </c>
    </row>
    <row r="46" customFormat="false" ht="15" hidden="false" customHeight="false" outlineLevel="0" collapsed="false">
      <c r="A46" s="668" t="s">
        <v>1010</v>
      </c>
      <c r="B46" s="669" t="n">
        <v>44501</v>
      </c>
      <c r="C46" s="668" t="s">
        <v>1280</v>
      </c>
      <c r="D46" s="668" t="s">
        <v>1281</v>
      </c>
      <c r="E46" s="668" t="s">
        <v>1309</v>
      </c>
      <c r="F46" s="670" t="n">
        <v>-1420000</v>
      </c>
      <c r="G46" s="670" t="n">
        <v>0</v>
      </c>
      <c r="H46" s="670" t="n">
        <v>1420000</v>
      </c>
      <c r="I46" s="670" t="n">
        <v>523151152</v>
      </c>
      <c r="J46" s="671" t="s">
        <v>1283</v>
      </c>
      <c r="L46" s="672" t="n">
        <f aca="false">I45+H46</f>
        <v>523151152</v>
      </c>
      <c r="M46" s="672" t="n">
        <f aca="false">I46-L46</f>
        <v>0</v>
      </c>
    </row>
    <row r="47" customFormat="false" ht="15" hidden="false" customHeight="false" outlineLevel="0" collapsed="false">
      <c r="A47" s="668" t="s">
        <v>1010</v>
      </c>
      <c r="B47" s="669" t="n">
        <v>44501</v>
      </c>
      <c r="C47" s="668" t="s">
        <v>1285</v>
      </c>
      <c r="D47" s="668" t="s">
        <v>1281</v>
      </c>
      <c r="E47" s="668" t="s">
        <v>1286</v>
      </c>
      <c r="F47" s="670" t="n">
        <v>-2670000</v>
      </c>
      <c r="G47" s="670" t="n">
        <v>0</v>
      </c>
      <c r="H47" s="670" t="n">
        <v>2670000</v>
      </c>
      <c r="I47" s="670" t="n">
        <v>525821152</v>
      </c>
      <c r="J47" s="671" t="s">
        <v>1283</v>
      </c>
      <c r="L47" s="672" t="n">
        <f aca="false">I46+H47</f>
        <v>525821152</v>
      </c>
      <c r="M47" s="672" t="n">
        <f aca="false">I47-L47</f>
        <v>0</v>
      </c>
    </row>
    <row r="48" customFormat="false" ht="15" hidden="false" customHeight="false" outlineLevel="0" collapsed="false">
      <c r="A48" s="668" t="s">
        <v>1010</v>
      </c>
      <c r="B48" s="669" t="n">
        <v>44501</v>
      </c>
      <c r="C48" s="668" t="s">
        <v>1285</v>
      </c>
      <c r="D48" s="668" t="s">
        <v>1281</v>
      </c>
      <c r="E48" s="668" t="s">
        <v>1320</v>
      </c>
      <c r="F48" s="670" t="n">
        <v>-6900</v>
      </c>
      <c r="G48" s="670" t="n">
        <v>0</v>
      </c>
      <c r="H48" s="670" t="n">
        <v>6900</v>
      </c>
      <c r="I48" s="670" t="n">
        <v>525828052</v>
      </c>
      <c r="J48" s="671" t="s">
        <v>1283</v>
      </c>
      <c r="L48" s="672" t="n">
        <f aca="false">I47+H48</f>
        <v>525828052</v>
      </c>
      <c r="M48" s="672" t="n">
        <f aca="false">I48-L48</f>
        <v>0</v>
      </c>
    </row>
    <row r="49" customFormat="false" ht="15" hidden="false" customHeight="false" outlineLevel="0" collapsed="false">
      <c r="A49" s="668" t="s">
        <v>1010</v>
      </c>
      <c r="B49" s="669" t="n">
        <v>44501</v>
      </c>
      <c r="C49" s="668" t="s">
        <v>1280</v>
      </c>
      <c r="D49" s="668" t="s">
        <v>1281</v>
      </c>
      <c r="E49" s="668" t="s">
        <v>1316</v>
      </c>
      <c r="F49" s="670" t="n">
        <v>-200000</v>
      </c>
      <c r="G49" s="670" t="n">
        <v>0</v>
      </c>
      <c r="H49" s="670" t="n">
        <v>200000</v>
      </c>
      <c r="I49" s="670" t="n">
        <v>526028052</v>
      </c>
      <c r="J49" s="671" t="s">
        <v>1283</v>
      </c>
      <c r="L49" s="672" t="n">
        <f aca="false">I48+H49</f>
        <v>526028052</v>
      </c>
      <c r="M49" s="672" t="n">
        <f aca="false">I49-L49</f>
        <v>0</v>
      </c>
    </row>
    <row r="50" customFormat="false" ht="15" hidden="false" customHeight="false" outlineLevel="0" collapsed="false">
      <c r="A50" s="668" t="s">
        <v>1010</v>
      </c>
      <c r="B50" s="669" t="n">
        <v>44501</v>
      </c>
      <c r="C50" s="668" t="s">
        <v>1285</v>
      </c>
      <c r="D50" s="668" t="s">
        <v>1281</v>
      </c>
      <c r="E50" s="668" t="s">
        <v>1321</v>
      </c>
      <c r="F50" s="670" t="n">
        <v>-62412</v>
      </c>
      <c r="G50" s="670" t="n">
        <v>0</v>
      </c>
      <c r="H50" s="670" t="n">
        <v>62412</v>
      </c>
      <c r="I50" s="670" t="n">
        <v>526090464</v>
      </c>
      <c r="J50" s="671" t="s">
        <v>1283</v>
      </c>
      <c r="L50" s="672" t="n">
        <f aca="false">I49+H50</f>
        <v>526090464</v>
      </c>
      <c r="M50" s="672" t="n">
        <f aca="false">I50-L50</f>
        <v>0</v>
      </c>
    </row>
    <row r="51" customFormat="false" ht="15" hidden="false" customHeight="false" outlineLevel="0" collapsed="false">
      <c r="A51" s="668" t="s">
        <v>1010</v>
      </c>
      <c r="B51" s="669" t="n">
        <v>44501</v>
      </c>
      <c r="C51" s="668" t="s">
        <v>1285</v>
      </c>
      <c r="D51" s="668" t="s">
        <v>1281</v>
      </c>
      <c r="E51" s="668" t="s">
        <v>1322</v>
      </c>
      <c r="F51" s="670" t="n">
        <v>-1585500</v>
      </c>
      <c r="G51" s="670" t="n">
        <v>0</v>
      </c>
      <c r="H51" s="670" t="n">
        <v>1585500</v>
      </c>
      <c r="I51" s="670" t="n">
        <v>527675964</v>
      </c>
      <c r="J51" s="671" t="s">
        <v>1283</v>
      </c>
      <c r="L51" s="672" t="n">
        <f aca="false">I50+H51</f>
        <v>527675964</v>
      </c>
      <c r="M51" s="672" t="n">
        <f aca="false">I51-L51</f>
        <v>0</v>
      </c>
    </row>
    <row r="52" customFormat="false" ht="15" hidden="false" customHeight="false" outlineLevel="0" collapsed="false">
      <c r="A52" s="668" t="s">
        <v>1010</v>
      </c>
      <c r="B52" s="669" t="n">
        <v>44501</v>
      </c>
      <c r="C52" s="668" t="s">
        <v>1280</v>
      </c>
      <c r="D52" s="668" t="s">
        <v>1281</v>
      </c>
      <c r="E52" s="668" t="s">
        <v>1323</v>
      </c>
      <c r="F52" s="670" t="n">
        <v>-75000</v>
      </c>
      <c r="G52" s="670" t="n">
        <v>0</v>
      </c>
      <c r="H52" s="670" t="n">
        <v>75000</v>
      </c>
      <c r="I52" s="670" t="n">
        <v>527750964</v>
      </c>
      <c r="J52" s="671" t="s">
        <v>1283</v>
      </c>
      <c r="L52" s="672" t="n">
        <f aca="false">I51+H52</f>
        <v>527750964</v>
      </c>
      <c r="M52" s="672" t="n">
        <f aca="false">I52-L52</f>
        <v>0</v>
      </c>
    </row>
    <row r="53" customFormat="false" ht="15" hidden="false" customHeight="false" outlineLevel="0" collapsed="false">
      <c r="A53" s="668" t="s">
        <v>1310</v>
      </c>
      <c r="B53" s="669" t="n">
        <v>44502</v>
      </c>
      <c r="C53" s="668" t="s">
        <v>1280</v>
      </c>
      <c r="D53" s="668" t="s">
        <v>1281</v>
      </c>
      <c r="E53" s="668" t="s">
        <v>1324</v>
      </c>
      <c r="F53" s="670" t="n">
        <v>-17487000</v>
      </c>
      <c r="G53" s="670" t="n">
        <v>0</v>
      </c>
      <c r="H53" s="670" t="n">
        <v>17487000</v>
      </c>
      <c r="I53" s="670" t="n">
        <v>545237964</v>
      </c>
      <c r="J53" s="671" t="s">
        <v>1283</v>
      </c>
      <c r="L53" s="672" t="n">
        <f aca="false">I52+H53</f>
        <v>545237964</v>
      </c>
      <c r="M53" s="672" t="n">
        <f aca="false">I53-L53</f>
        <v>0</v>
      </c>
    </row>
    <row r="54" customFormat="false" ht="15" hidden="false" customHeight="false" outlineLevel="0" collapsed="false">
      <c r="A54" s="668" t="s">
        <v>1310</v>
      </c>
      <c r="B54" s="669" t="n">
        <v>44502</v>
      </c>
      <c r="C54" s="668" t="s">
        <v>1280</v>
      </c>
      <c r="D54" s="668" t="s">
        <v>1281</v>
      </c>
      <c r="E54" s="668" t="s">
        <v>1305</v>
      </c>
      <c r="F54" s="670" t="n">
        <v>-6025950</v>
      </c>
      <c r="G54" s="670" t="n">
        <v>0</v>
      </c>
      <c r="H54" s="670" t="n">
        <v>6025950</v>
      </c>
      <c r="I54" s="670" t="n">
        <v>551263914</v>
      </c>
      <c r="J54" s="671" t="s">
        <v>1283</v>
      </c>
      <c r="L54" s="672" t="n">
        <f aca="false">I53+H54</f>
        <v>551263914</v>
      </c>
      <c r="M54" s="672" t="n">
        <f aca="false">I54-L54</f>
        <v>0</v>
      </c>
    </row>
    <row r="55" customFormat="false" ht="15" hidden="false" customHeight="false" outlineLevel="0" collapsed="false">
      <c r="A55" s="668" t="s">
        <v>1310</v>
      </c>
      <c r="B55" s="669" t="n">
        <v>44502</v>
      </c>
      <c r="C55" s="668" t="s">
        <v>1280</v>
      </c>
      <c r="D55" s="668" t="s">
        <v>1281</v>
      </c>
      <c r="E55" s="668" t="s">
        <v>1325</v>
      </c>
      <c r="F55" s="670" t="n">
        <v>-11024</v>
      </c>
      <c r="G55" s="670" t="n">
        <v>0</v>
      </c>
      <c r="H55" s="670" t="n">
        <v>11024</v>
      </c>
      <c r="I55" s="670" t="n">
        <v>551274938</v>
      </c>
      <c r="J55" s="671" t="s">
        <v>1283</v>
      </c>
      <c r="L55" s="672" t="n">
        <f aca="false">I54+H55</f>
        <v>551274938</v>
      </c>
      <c r="M55" s="672" t="n">
        <f aca="false">I55-L55</f>
        <v>0</v>
      </c>
    </row>
    <row r="56" customFormat="false" ht="15" hidden="false" customHeight="false" outlineLevel="0" collapsed="false">
      <c r="A56" s="668" t="s">
        <v>1310</v>
      </c>
      <c r="B56" s="669" t="n">
        <v>44502</v>
      </c>
      <c r="C56" s="668" t="s">
        <v>1280</v>
      </c>
      <c r="D56" s="668" t="s">
        <v>1281</v>
      </c>
      <c r="E56" s="668" t="s">
        <v>1287</v>
      </c>
      <c r="F56" s="670" t="n">
        <v>-9034750</v>
      </c>
      <c r="G56" s="670" t="n">
        <v>0</v>
      </c>
      <c r="H56" s="670" t="n">
        <v>9034750</v>
      </c>
      <c r="I56" s="670" t="n">
        <v>560309688</v>
      </c>
      <c r="J56" s="671" t="s">
        <v>1283</v>
      </c>
      <c r="L56" s="672" t="n">
        <f aca="false">I55+H56</f>
        <v>560309688</v>
      </c>
      <c r="M56" s="672" t="n">
        <f aca="false">I56-L56</f>
        <v>0</v>
      </c>
    </row>
    <row r="57" customFormat="false" ht="15" hidden="false" customHeight="false" outlineLevel="0" collapsed="false">
      <c r="A57" s="668" t="s">
        <v>1310</v>
      </c>
      <c r="B57" s="669" t="n">
        <v>44502</v>
      </c>
      <c r="C57" s="668" t="s">
        <v>1280</v>
      </c>
      <c r="D57" s="668" t="s">
        <v>1281</v>
      </c>
      <c r="E57" s="668" t="s">
        <v>1301</v>
      </c>
      <c r="F57" s="670" t="n">
        <v>-6413400</v>
      </c>
      <c r="G57" s="670" t="n">
        <v>0</v>
      </c>
      <c r="H57" s="670" t="n">
        <v>6413400</v>
      </c>
      <c r="I57" s="670" t="n">
        <v>566723088</v>
      </c>
      <c r="J57" s="671" t="s">
        <v>1283</v>
      </c>
      <c r="L57" s="672" t="n">
        <f aca="false">I56+H57</f>
        <v>566723088</v>
      </c>
      <c r="M57" s="672" t="n">
        <f aca="false">I57-L57</f>
        <v>0</v>
      </c>
    </row>
    <row r="58" customFormat="false" ht="15" hidden="false" customHeight="false" outlineLevel="0" collapsed="false">
      <c r="A58" s="668" t="s">
        <v>1310</v>
      </c>
      <c r="B58" s="669" t="n">
        <v>44502</v>
      </c>
      <c r="C58" s="668" t="s">
        <v>1285</v>
      </c>
      <c r="D58" s="668" t="s">
        <v>1281</v>
      </c>
      <c r="E58" s="668" t="s">
        <v>1326</v>
      </c>
      <c r="F58" s="670" t="n">
        <v>-4050</v>
      </c>
      <c r="G58" s="670" t="n">
        <v>0</v>
      </c>
      <c r="H58" s="670" t="n">
        <v>4050</v>
      </c>
      <c r="I58" s="670" t="n">
        <v>566727138</v>
      </c>
      <c r="J58" s="671" t="s">
        <v>1283</v>
      </c>
      <c r="L58" s="672" t="n">
        <f aca="false">I57+H58</f>
        <v>566727138</v>
      </c>
      <c r="M58" s="672" t="n">
        <f aca="false">I58-L58</f>
        <v>0</v>
      </c>
    </row>
    <row r="59" customFormat="false" ht="15" hidden="false" customHeight="false" outlineLevel="0" collapsed="false">
      <c r="A59" s="668" t="s">
        <v>1310</v>
      </c>
      <c r="B59" s="669" t="n">
        <v>44502</v>
      </c>
      <c r="C59" s="668" t="s">
        <v>1280</v>
      </c>
      <c r="D59" s="668" t="s">
        <v>1281</v>
      </c>
      <c r="E59" s="668" t="s">
        <v>1290</v>
      </c>
      <c r="F59" s="670" t="n">
        <v>-3100500</v>
      </c>
      <c r="G59" s="670" t="n">
        <v>0</v>
      </c>
      <c r="H59" s="670" t="n">
        <v>3100500</v>
      </c>
      <c r="I59" s="670" t="n">
        <v>569827638</v>
      </c>
      <c r="J59" s="671" t="s">
        <v>1283</v>
      </c>
      <c r="L59" s="672" t="n">
        <f aca="false">I58+H59</f>
        <v>569827638</v>
      </c>
      <c r="M59" s="672" t="n">
        <f aca="false">I59-L59</f>
        <v>0</v>
      </c>
    </row>
    <row r="60" customFormat="false" ht="15" hidden="false" customHeight="false" outlineLevel="0" collapsed="false">
      <c r="A60" s="668" t="s">
        <v>1310</v>
      </c>
      <c r="B60" s="669" t="n">
        <v>44502</v>
      </c>
      <c r="C60" s="668" t="s">
        <v>1280</v>
      </c>
      <c r="D60" s="668" t="s">
        <v>1281</v>
      </c>
      <c r="E60" s="668" t="s">
        <v>1295</v>
      </c>
      <c r="F60" s="670" t="n">
        <v>-3231000</v>
      </c>
      <c r="G60" s="670" t="n">
        <v>0</v>
      </c>
      <c r="H60" s="670" t="n">
        <v>3231000</v>
      </c>
      <c r="I60" s="670" t="n">
        <v>573058638</v>
      </c>
      <c r="J60" s="671" t="s">
        <v>1283</v>
      </c>
      <c r="L60" s="672" t="n">
        <f aca="false">I59+H60</f>
        <v>573058638</v>
      </c>
      <c r="M60" s="672" t="n">
        <f aca="false">I60-L60</f>
        <v>0</v>
      </c>
    </row>
    <row r="61" customFormat="false" ht="15" hidden="false" customHeight="false" outlineLevel="0" collapsed="false">
      <c r="A61" s="668" t="s">
        <v>1310</v>
      </c>
      <c r="B61" s="669" t="n">
        <v>44502</v>
      </c>
      <c r="C61" s="668" t="s">
        <v>1280</v>
      </c>
      <c r="D61" s="668" t="s">
        <v>1281</v>
      </c>
      <c r="E61" s="668" t="s">
        <v>1327</v>
      </c>
      <c r="F61" s="670" t="n">
        <v>-3000</v>
      </c>
      <c r="G61" s="670" t="n">
        <v>0</v>
      </c>
      <c r="H61" s="670" t="n">
        <v>3000</v>
      </c>
      <c r="I61" s="670" t="n">
        <v>573061638</v>
      </c>
      <c r="J61" s="671" t="s">
        <v>1283</v>
      </c>
      <c r="L61" s="672" t="n">
        <f aca="false">I60+H61</f>
        <v>573061638</v>
      </c>
      <c r="M61" s="672" t="n">
        <f aca="false">I61-L61</f>
        <v>0</v>
      </c>
    </row>
    <row r="62" customFormat="false" ht="15" hidden="false" customHeight="false" outlineLevel="0" collapsed="false">
      <c r="A62" s="668" t="s">
        <v>1310</v>
      </c>
      <c r="B62" s="669" t="n">
        <v>44502</v>
      </c>
      <c r="C62" s="668" t="s">
        <v>1280</v>
      </c>
      <c r="D62" s="668" t="s">
        <v>1281</v>
      </c>
      <c r="E62" s="668" t="s">
        <v>1317</v>
      </c>
      <c r="F62" s="670" t="n">
        <v>-4014000</v>
      </c>
      <c r="G62" s="670" t="n">
        <v>0</v>
      </c>
      <c r="H62" s="670" t="n">
        <v>4014000</v>
      </c>
      <c r="I62" s="670" t="n">
        <v>577075638</v>
      </c>
      <c r="J62" s="671" t="s">
        <v>1283</v>
      </c>
      <c r="L62" s="672" t="n">
        <f aca="false">I61+H62</f>
        <v>577075638</v>
      </c>
      <c r="M62" s="672" t="n">
        <f aca="false">I62-L62</f>
        <v>0</v>
      </c>
    </row>
    <row r="63" customFormat="false" ht="15" hidden="false" customHeight="false" outlineLevel="0" collapsed="false">
      <c r="A63" s="668" t="s">
        <v>1310</v>
      </c>
      <c r="B63" s="669" t="n">
        <v>44502</v>
      </c>
      <c r="C63" s="668" t="s">
        <v>1280</v>
      </c>
      <c r="D63" s="668" t="s">
        <v>1281</v>
      </c>
      <c r="E63" s="668" t="s">
        <v>1297</v>
      </c>
      <c r="F63" s="670" t="n">
        <v>-4227500</v>
      </c>
      <c r="G63" s="670" t="n">
        <v>0</v>
      </c>
      <c r="H63" s="670" t="n">
        <v>4227500</v>
      </c>
      <c r="I63" s="670" t="n">
        <v>581303138</v>
      </c>
      <c r="J63" s="671" t="s">
        <v>1283</v>
      </c>
      <c r="L63" s="672" t="n">
        <f aca="false">I62+H63</f>
        <v>581303138</v>
      </c>
      <c r="M63" s="672" t="n">
        <f aca="false">I63-L63</f>
        <v>0</v>
      </c>
    </row>
    <row r="64" customFormat="false" ht="15" hidden="false" customHeight="false" outlineLevel="0" collapsed="false">
      <c r="A64" s="668" t="s">
        <v>1310</v>
      </c>
      <c r="B64" s="669" t="n">
        <v>44502</v>
      </c>
      <c r="C64" s="668" t="s">
        <v>1280</v>
      </c>
      <c r="D64" s="668" t="s">
        <v>1281</v>
      </c>
      <c r="E64" s="668" t="s">
        <v>1292</v>
      </c>
      <c r="F64" s="670" t="n">
        <v>-4665000</v>
      </c>
      <c r="G64" s="670" t="n">
        <v>0</v>
      </c>
      <c r="H64" s="670" t="n">
        <v>4665000</v>
      </c>
      <c r="I64" s="670" t="n">
        <v>585968138</v>
      </c>
      <c r="J64" s="671" t="s">
        <v>1283</v>
      </c>
      <c r="L64" s="672" t="n">
        <f aca="false">I63+H64</f>
        <v>585968138</v>
      </c>
      <c r="M64" s="672" t="n">
        <f aca="false">I64-L64</f>
        <v>0</v>
      </c>
    </row>
    <row r="65" customFormat="false" ht="15" hidden="false" customHeight="false" outlineLevel="0" collapsed="false">
      <c r="A65" s="668" t="s">
        <v>1310</v>
      </c>
      <c r="B65" s="669" t="n">
        <v>44502</v>
      </c>
      <c r="C65" s="668" t="s">
        <v>1280</v>
      </c>
      <c r="D65" s="668" t="s">
        <v>1281</v>
      </c>
      <c r="E65" s="668" t="s">
        <v>1288</v>
      </c>
      <c r="F65" s="670" t="n">
        <v>-6867250</v>
      </c>
      <c r="G65" s="670" t="n">
        <v>0</v>
      </c>
      <c r="H65" s="670" t="n">
        <v>6867250</v>
      </c>
      <c r="I65" s="670" t="n">
        <v>592835388</v>
      </c>
      <c r="J65" s="671" t="s">
        <v>1283</v>
      </c>
      <c r="L65" s="672" t="n">
        <f aca="false">I64+H65</f>
        <v>592835388</v>
      </c>
      <c r="M65" s="672" t="n">
        <f aca="false">I65-L65</f>
        <v>0</v>
      </c>
    </row>
    <row r="66" customFormat="false" ht="15" hidden="false" customHeight="false" outlineLevel="0" collapsed="false">
      <c r="A66" s="668" t="s">
        <v>1310</v>
      </c>
      <c r="B66" s="669" t="n">
        <v>44502</v>
      </c>
      <c r="C66" s="668" t="s">
        <v>1280</v>
      </c>
      <c r="D66" s="668" t="s">
        <v>1281</v>
      </c>
      <c r="E66" s="668" t="s">
        <v>1289</v>
      </c>
      <c r="F66" s="670" t="n">
        <v>-38008</v>
      </c>
      <c r="G66" s="670" t="n">
        <v>0</v>
      </c>
      <c r="H66" s="670" t="n">
        <v>38008</v>
      </c>
      <c r="I66" s="670" t="n">
        <v>592873396</v>
      </c>
      <c r="J66" s="671" t="s">
        <v>1283</v>
      </c>
      <c r="L66" s="672" t="n">
        <f aca="false">I65+H66</f>
        <v>592873396</v>
      </c>
      <c r="M66" s="672" t="n">
        <f aca="false">I66-L66</f>
        <v>0</v>
      </c>
    </row>
    <row r="67" customFormat="false" ht="15" hidden="false" customHeight="false" outlineLevel="0" collapsed="false">
      <c r="A67" s="668" t="s">
        <v>1310</v>
      </c>
      <c r="B67" s="669" t="n">
        <v>44502</v>
      </c>
      <c r="C67" s="668" t="s">
        <v>1280</v>
      </c>
      <c r="D67" s="668" t="s">
        <v>1281</v>
      </c>
      <c r="E67" s="668" t="s">
        <v>1314</v>
      </c>
      <c r="F67" s="670" t="n">
        <v>-4831500</v>
      </c>
      <c r="G67" s="670" t="n">
        <v>0</v>
      </c>
      <c r="H67" s="670" t="n">
        <v>4831500</v>
      </c>
      <c r="I67" s="670" t="n">
        <v>597704896</v>
      </c>
      <c r="J67" s="671" t="s">
        <v>1283</v>
      </c>
      <c r="L67" s="672" t="n">
        <f aca="false">I66+H67</f>
        <v>597704896</v>
      </c>
      <c r="M67" s="672" t="n">
        <f aca="false">I67-L67</f>
        <v>0</v>
      </c>
    </row>
    <row r="68" customFormat="false" ht="15" hidden="false" customHeight="false" outlineLevel="0" collapsed="false">
      <c r="A68" s="668" t="s">
        <v>1310</v>
      </c>
      <c r="B68" s="669" t="n">
        <v>44502</v>
      </c>
      <c r="C68" s="668" t="s">
        <v>1280</v>
      </c>
      <c r="D68" s="668" t="s">
        <v>1281</v>
      </c>
      <c r="E68" s="668" t="s">
        <v>1298</v>
      </c>
      <c r="F68" s="670" t="n">
        <v>-17852400</v>
      </c>
      <c r="G68" s="670" t="n">
        <v>0</v>
      </c>
      <c r="H68" s="670" t="n">
        <v>17852400</v>
      </c>
      <c r="I68" s="670" t="n">
        <v>615557296</v>
      </c>
      <c r="J68" s="671" t="s">
        <v>1283</v>
      </c>
      <c r="L68" s="672" t="n">
        <f aca="false">I67+H68</f>
        <v>615557296</v>
      </c>
      <c r="M68" s="672" t="n">
        <f aca="false">I68-L68</f>
        <v>0</v>
      </c>
    </row>
    <row r="69" customFormat="false" ht="15" hidden="false" customHeight="false" outlineLevel="0" collapsed="false">
      <c r="A69" s="668" t="s">
        <v>1310</v>
      </c>
      <c r="B69" s="669" t="n">
        <v>44502</v>
      </c>
      <c r="C69" s="668" t="s">
        <v>1280</v>
      </c>
      <c r="D69" s="668" t="s">
        <v>1281</v>
      </c>
      <c r="E69" s="668" t="s">
        <v>1328</v>
      </c>
      <c r="F69" s="670" t="n">
        <v>-4660500</v>
      </c>
      <c r="G69" s="670" t="n">
        <v>0</v>
      </c>
      <c r="H69" s="670" t="n">
        <v>4660500</v>
      </c>
      <c r="I69" s="670" t="n">
        <v>620217796</v>
      </c>
      <c r="J69" s="671" t="s">
        <v>1283</v>
      </c>
      <c r="L69" s="672" t="n">
        <f aca="false">I68+H69</f>
        <v>620217796</v>
      </c>
      <c r="M69" s="672" t="n">
        <f aca="false">I69-L69</f>
        <v>0</v>
      </c>
    </row>
    <row r="70" customFormat="false" ht="15" hidden="false" customHeight="false" outlineLevel="0" collapsed="false">
      <c r="A70" s="668" t="s">
        <v>1310</v>
      </c>
      <c r="B70" s="669" t="n">
        <v>44502</v>
      </c>
      <c r="C70" s="668" t="s">
        <v>1280</v>
      </c>
      <c r="D70" s="668" t="s">
        <v>1281</v>
      </c>
      <c r="E70" s="668" t="s">
        <v>1303</v>
      </c>
      <c r="F70" s="670" t="n">
        <v>-4630000</v>
      </c>
      <c r="G70" s="670" t="n">
        <v>0</v>
      </c>
      <c r="H70" s="670" t="n">
        <v>4630000</v>
      </c>
      <c r="I70" s="670" t="n">
        <v>624847796</v>
      </c>
      <c r="J70" s="671" t="s">
        <v>1283</v>
      </c>
      <c r="L70" s="672" t="n">
        <f aca="false">I69+H70</f>
        <v>624847796</v>
      </c>
      <c r="M70" s="672" t="n">
        <f aca="false">I70-L70</f>
        <v>0</v>
      </c>
    </row>
    <row r="71" customFormat="false" ht="15" hidden="false" customHeight="false" outlineLevel="0" collapsed="false">
      <c r="A71" s="668" t="s">
        <v>1310</v>
      </c>
      <c r="B71" s="669" t="n">
        <v>44502</v>
      </c>
      <c r="C71" s="668" t="s">
        <v>1280</v>
      </c>
      <c r="D71" s="668" t="s">
        <v>1281</v>
      </c>
      <c r="E71" s="668" t="s">
        <v>1329</v>
      </c>
      <c r="F71" s="670" t="n">
        <v>-1208000</v>
      </c>
      <c r="G71" s="670" t="n">
        <v>0</v>
      </c>
      <c r="H71" s="670" t="n">
        <v>1208000</v>
      </c>
      <c r="I71" s="670" t="n">
        <v>626055796</v>
      </c>
      <c r="J71" s="671" t="s">
        <v>1283</v>
      </c>
      <c r="L71" s="672" t="n">
        <f aca="false">I70+H71</f>
        <v>626055796</v>
      </c>
      <c r="M71" s="672" t="n">
        <f aca="false">I71-L71</f>
        <v>0</v>
      </c>
    </row>
    <row r="72" customFormat="false" ht="15" hidden="false" customHeight="false" outlineLevel="0" collapsed="false">
      <c r="A72" s="668" t="s">
        <v>1310</v>
      </c>
      <c r="B72" s="669" t="n">
        <v>44502</v>
      </c>
      <c r="C72" s="668" t="s">
        <v>1280</v>
      </c>
      <c r="D72" s="668" t="s">
        <v>1281</v>
      </c>
      <c r="E72" s="668" t="s">
        <v>1330</v>
      </c>
      <c r="F72" s="670" t="n">
        <v>-465000</v>
      </c>
      <c r="G72" s="670" t="n">
        <v>0</v>
      </c>
      <c r="H72" s="670" t="n">
        <v>465000</v>
      </c>
      <c r="I72" s="670" t="n">
        <v>626520796</v>
      </c>
      <c r="J72" s="671" t="s">
        <v>1283</v>
      </c>
      <c r="L72" s="672" t="n">
        <f aca="false">I71+H72</f>
        <v>626520796</v>
      </c>
      <c r="M72" s="672" t="n">
        <f aca="false">I72-L72</f>
        <v>0</v>
      </c>
    </row>
    <row r="73" customFormat="false" ht="15" hidden="false" customHeight="false" outlineLevel="0" collapsed="false">
      <c r="A73" s="668" t="s">
        <v>1310</v>
      </c>
      <c r="B73" s="669" t="n">
        <v>44502</v>
      </c>
      <c r="C73" s="668" t="s">
        <v>1280</v>
      </c>
      <c r="D73" s="668" t="s">
        <v>1281</v>
      </c>
      <c r="E73" s="668" t="s">
        <v>1331</v>
      </c>
      <c r="F73" s="670" t="n">
        <v>-1477500</v>
      </c>
      <c r="G73" s="670" t="n">
        <v>0</v>
      </c>
      <c r="H73" s="670" t="n">
        <v>1477500</v>
      </c>
      <c r="I73" s="670" t="n">
        <v>627998296</v>
      </c>
      <c r="J73" s="671" t="s">
        <v>1283</v>
      </c>
      <c r="L73" s="672" t="n">
        <f aca="false">I72+H73</f>
        <v>627998296</v>
      </c>
      <c r="M73" s="672" t="n">
        <f aca="false">I73-L73</f>
        <v>0</v>
      </c>
    </row>
    <row r="74" customFormat="false" ht="15" hidden="false" customHeight="false" outlineLevel="0" collapsed="false">
      <c r="A74" s="668" t="s">
        <v>1310</v>
      </c>
      <c r="B74" s="669" t="n">
        <v>44502</v>
      </c>
      <c r="C74" s="668" t="s">
        <v>1280</v>
      </c>
      <c r="D74" s="668" t="s">
        <v>1281</v>
      </c>
      <c r="E74" s="668" t="s">
        <v>1318</v>
      </c>
      <c r="F74" s="670" t="n">
        <v>-296000</v>
      </c>
      <c r="G74" s="670" t="n">
        <v>0</v>
      </c>
      <c r="H74" s="670" t="n">
        <v>296000</v>
      </c>
      <c r="I74" s="670" t="n">
        <v>628294296</v>
      </c>
      <c r="J74" s="671" t="s">
        <v>1283</v>
      </c>
      <c r="L74" s="672" t="n">
        <f aca="false">I73+H74</f>
        <v>628294296</v>
      </c>
      <c r="M74" s="672" t="n">
        <f aca="false">I74-L74</f>
        <v>0</v>
      </c>
    </row>
    <row r="75" customFormat="false" ht="15" hidden="false" customHeight="false" outlineLevel="0" collapsed="false">
      <c r="A75" s="668" t="s">
        <v>1310</v>
      </c>
      <c r="B75" s="669" t="n">
        <v>44502</v>
      </c>
      <c r="C75" s="668" t="s">
        <v>1280</v>
      </c>
      <c r="D75" s="668" t="s">
        <v>1281</v>
      </c>
      <c r="E75" s="668" t="s">
        <v>1332</v>
      </c>
      <c r="F75" s="670" t="n">
        <v>-10447050</v>
      </c>
      <c r="G75" s="670" t="n">
        <v>0</v>
      </c>
      <c r="H75" s="670" t="n">
        <v>10447050</v>
      </c>
      <c r="I75" s="670" t="n">
        <v>638741346</v>
      </c>
      <c r="J75" s="671" t="s">
        <v>1283</v>
      </c>
      <c r="L75" s="672" t="n">
        <f aca="false">I74+H75</f>
        <v>638741346</v>
      </c>
      <c r="M75" s="672" t="n">
        <f aca="false">I75-L75</f>
        <v>0</v>
      </c>
    </row>
    <row r="76" customFormat="false" ht="15" hidden="false" customHeight="false" outlineLevel="0" collapsed="false">
      <c r="A76" s="668" t="s">
        <v>1310</v>
      </c>
      <c r="B76" s="669" t="n">
        <v>44502</v>
      </c>
      <c r="C76" s="668" t="s">
        <v>1280</v>
      </c>
      <c r="D76" s="668" t="s">
        <v>1281</v>
      </c>
      <c r="E76" s="668" t="s">
        <v>1333</v>
      </c>
      <c r="F76" s="670" t="n">
        <v>-34072</v>
      </c>
      <c r="G76" s="670" t="n">
        <v>0</v>
      </c>
      <c r="H76" s="670" t="n">
        <v>34072</v>
      </c>
      <c r="I76" s="670" t="n">
        <v>638775418</v>
      </c>
      <c r="J76" s="671" t="s">
        <v>1283</v>
      </c>
      <c r="L76" s="672" t="n">
        <f aca="false">I75+H76</f>
        <v>638775418</v>
      </c>
      <c r="M76" s="672" t="n">
        <f aca="false">I76-L76</f>
        <v>0</v>
      </c>
    </row>
    <row r="77" customFormat="false" ht="15" hidden="false" customHeight="false" outlineLevel="0" collapsed="false">
      <c r="A77" s="668" t="s">
        <v>1310</v>
      </c>
      <c r="B77" s="669" t="n">
        <v>44502</v>
      </c>
      <c r="C77" s="668" t="s">
        <v>1280</v>
      </c>
      <c r="D77" s="668" t="s">
        <v>1281</v>
      </c>
      <c r="E77" s="668" t="s">
        <v>1309</v>
      </c>
      <c r="F77" s="670" t="n">
        <v>-8888900</v>
      </c>
      <c r="G77" s="670" t="n">
        <v>0</v>
      </c>
      <c r="H77" s="670" t="n">
        <v>8888900</v>
      </c>
      <c r="I77" s="670" t="n">
        <v>647664318</v>
      </c>
      <c r="J77" s="671" t="s">
        <v>1283</v>
      </c>
      <c r="L77" s="672" t="n">
        <f aca="false">I76+H77</f>
        <v>647664318</v>
      </c>
      <c r="M77" s="672" t="n">
        <f aca="false">I77-L77</f>
        <v>0</v>
      </c>
    </row>
    <row r="78" customFormat="false" ht="15" hidden="false" customHeight="false" outlineLevel="0" collapsed="false">
      <c r="A78" s="668" t="s">
        <v>1310</v>
      </c>
      <c r="B78" s="669" t="n">
        <v>44502</v>
      </c>
      <c r="C78" s="668" t="s">
        <v>1280</v>
      </c>
      <c r="D78" s="668" t="s">
        <v>1281</v>
      </c>
      <c r="E78" s="668" t="s">
        <v>1334</v>
      </c>
      <c r="F78" s="670" t="n">
        <v>-1357550</v>
      </c>
      <c r="G78" s="670" t="n">
        <v>0</v>
      </c>
      <c r="H78" s="670" t="n">
        <v>1357550</v>
      </c>
      <c r="I78" s="670" t="n">
        <v>649021868</v>
      </c>
      <c r="J78" s="671" t="s">
        <v>1283</v>
      </c>
      <c r="L78" s="672" t="n">
        <f aca="false">I77+H78</f>
        <v>649021868</v>
      </c>
      <c r="M78" s="672" t="n">
        <f aca="false">I78-L78</f>
        <v>0</v>
      </c>
    </row>
    <row r="79" customFormat="false" ht="15" hidden="false" customHeight="false" outlineLevel="0" collapsed="false">
      <c r="A79" s="668" t="s">
        <v>1310</v>
      </c>
      <c r="B79" s="669" t="n">
        <v>44502</v>
      </c>
      <c r="C79" s="668" t="s">
        <v>1280</v>
      </c>
      <c r="D79" s="668" t="s">
        <v>1281</v>
      </c>
      <c r="E79" s="668" t="s">
        <v>1335</v>
      </c>
      <c r="F79" s="670" t="n">
        <v>-5939850</v>
      </c>
      <c r="G79" s="670" t="n">
        <v>0</v>
      </c>
      <c r="H79" s="670" t="n">
        <v>5939850</v>
      </c>
      <c r="I79" s="670" t="n">
        <v>654961718</v>
      </c>
      <c r="J79" s="671" t="s">
        <v>1283</v>
      </c>
      <c r="L79" s="672" t="n">
        <f aca="false">I78+H79</f>
        <v>654961718</v>
      </c>
      <c r="M79" s="672" t="n">
        <f aca="false">I79-L79</f>
        <v>0</v>
      </c>
    </row>
    <row r="80" customFormat="false" ht="15" hidden="false" customHeight="false" outlineLevel="0" collapsed="false">
      <c r="A80" s="668" t="s">
        <v>1310</v>
      </c>
      <c r="B80" s="669" t="n">
        <v>44502</v>
      </c>
      <c r="C80" s="668" t="s">
        <v>1280</v>
      </c>
      <c r="D80" s="668" t="s">
        <v>1281</v>
      </c>
      <c r="E80" s="668" t="s">
        <v>1299</v>
      </c>
      <c r="F80" s="670" t="n">
        <v>-12268494</v>
      </c>
      <c r="G80" s="670" t="n">
        <v>0</v>
      </c>
      <c r="H80" s="670" t="n">
        <v>12268494</v>
      </c>
      <c r="I80" s="670" t="n">
        <v>667230212</v>
      </c>
      <c r="J80" s="671" t="s">
        <v>1283</v>
      </c>
      <c r="L80" s="672" t="n">
        <f aca="false">I79+H80</f>
        <v>667230212</v>
      </c>
      <c r="M80" s="672" t="n">
        <f aca="false">I80-L80</f>
        <v>0</v>
      </c>
    </row>
    <row r="81" customFormat="false" ht="15" hidden="false" customHeight="false" outlineLevel="0" collapsed="false">
      <c r="A81" s="668" t="s">
        <v>1310</v>
      </c>
      <c r="B81" s="669" t="n">
        <v>44502</v>
      </c>
      <c r="C81" s="668" t="s">
        <v>1280</v>
      </c>
      <c r="D81" s="668" t="s">
        <v>1281</v>
      </c>
      <c r="E81" s="668" t="s">
        <v>1315</v>
      </c>
      <c r="F81" s="670" t="n">
        <v>-44450</v>
      </c>
      <c r="G81" s="670" t="n">
        <v>0</v>
      </c>
      <c r="H81" s="670" t="n">
        <v>44450</v>
      </c>
      <c r="I81" s="670" t="n">
        <v>667274662</v>
      </c>
      <c r="J81" s="671" t="s">
        <v>1283</v>
      </c>
      <c r="L81" s="672" t="n">
        <f aca="false">I80+H81</f>
        <v>667274662</v>
      </c>
      <c r="M81" s="672" t="n">
        <f aca="false">I81-L81</f>
        <v>0</v>
      </c>
    </row>
    <row r="82" customFormat="false" ht="15" hidden="false" customHeight="false" outlineLevel="0" collapsed="false">
      <c r="A82" s="668" t="s">
        <v>1310</v>
      </c>
      <c r="B82" s="669" t="n">
        <v>44502</v>
      </c>
      <c r="C82" s="668" t="s">
        <v>1280</v>
      </c>
      <c r="D82" s="668" t="s">
        <v>1281</v>
      </c>
      <c r="E82" s="668" t="s">
        <v>1336</v>
      </c>
      <c r="F82" s="670" t="n">
        <v>-7587250</v>
      </c>
      <c r="G82" s="670" t="n">
        <v>0</v>
      </c>
      <c r="H82" s="670" t="n">
        <v>7587250</v>
      </c>
      <c r="I82" s="670" t="n">
        <v>674861912</v>
      </c>
      <c r="J82" s="671" t="s">
        <v>1283</v>
      </c>
      <c r="L82" s="672" t="n">
        <f aca="false">I81+H82</f>
        <v>674861912</v>
      </c>
      <c r="M82" s="672" t="n">
        <f aca="false">I82-L82</f>
        <v>0</v>
      </c>
    </row>
    <row r="83" customFormat="false" ht="15" hidden="false" customHeight="false" outlineLevel="0" collapsed="false">
      <c r="A83" s="668" t="s">
        <v>1310</v>
      </c>
      <c r="B83" s="669" t="n">
        <v>44502</v>
      </c>
      <c r="C83" s="668" t="s">
        <v>1280</v>
      </c>
      <c r="D83" s="668" t="s">
        <v>1281</v>
      </c>
      <c r="E83" s="668" t="s">
        <v>1337</v>
      </c>
      <c r="F83" s="670" t="n">
        <v>-9624000</v>
      </c>
      <c r="G83" s="670" t="n">
        <v>0</v>
      </c>
      <c r="H83" s="670" t="n">
        <v>9624000</v>
      </c>
      <c r="I83" s="670" t="n">
        <v>684485912</v>
      </c>
      <c r="J83" s="671" t="s">
        <v>1283</v>
      </c>
      <c r="L83" s="672" t="n">
        <f aca="false">I82+H83</f>
        <v>684485912</v>
      </c>
      <c r="M83" s="672" t="n">
        <f aca="false">I83-L83</f>
        <v>0</v>
      </c>
    </row>
    <row r="84" customFormat="false" ht="15" hidden="false" customHeight="false" outlineLevel="0" collapsed="false">
      <c r="A84" s="668" t="s">
        <v>1310</v>
      </c>
      <c r="B84" s="669" t="n">
        <v>44502</v>
      </c>
      <c r="C84" s="668" t="s">
        <v>1280</v>
      </c>
      <c r="D84" s="668" t="s">
        <v>1281</v>
      </c>
      <c r="E84" s="668" t="s">
        <v>1338</v>
      </c>
      <c r="F84" s="670" t="n">
        <v>-17448</v>
      </c>
      <c r="G84" s="670" t="n">
        <v>0</v>
      </c>
      <c r="H84" s="670" t="n">
        <v>17448</v>
      </c>
      <c r="I84" s="670" t="n">
        <v>684503360</v>
      </c>
      <c r="J84" s="671" t="s">
        <v>1283</v>
      </c>
      <c r="L84" s="672" t="n">
        <f aca="false">I83+H84</f>
        <v>684503360</v>
      </c>
      <c r="M84" s="672" t="n">
        <f aca="false">I84-L84</f>
        <v>0</v>
      </c>
    </row>
    <row r="85" customFormat="false" ht="15" hidden="false" customHeight="false" outlineLevel="0" collapsed="false">
      <c r="A85" s="668" t="s">
        <v>1310</v>
      </c>
      <c r="B85" s="669" t="n">
        <v>44502</v>
      </c>
      <c r="C85" s="668" t="s">
        <v>1280</v>
      </c>
      <c r="D85" s="668" t="s">
        <v>1281</v>
      </c>
      <c r="E85" s="668" t="s">
        <v>1339</v>
      </c>
      <c r="F85" s="670" t="n">
        <v>-35000</v>
      </c>
      <c r="G85" s="670" t="n">
        <v>0</v>
      </c>
      <c r="H85" s="670" t="n">
        <v>35000</v>
      </c>
      <c r="I85" s="670" t="n">
        <v>684538360</v>
      </c>
      <c r="J85" s="671" t="s">
        <v>1283</v>
      </c>
      <c r="L85" s="672" t="n">
        <f aca="false">I84+H85</f>
        <v>684538360</v>
      </c>
      <c r="M85" s="672" t="n">
        <f aca="false">I85-L85</f>
        <v>0</v>
      </c>
    </row>
    <row r="86" customFormat="false" ht="15" hidden="false" customHeight="false" outlineLevel="0" collapsed="false">
      <c r="A86" s="668" t="s">
        <v>1310</v>
      </c>
      <c r="B86" s="669" t="n">
        <v>44502</v>
      </c>
      <c r="C86" s="668" t="s">
        <v>1280</v>
      </c>
      <c r="D86" s="668" t="s">
        <v>1281</v>
      </c>
      <c r="E86" s="668" t="s">
        <v>1306</v>
      </c>
      <c r="F86" s="670" t="n">
        <v>-150000</v>
      </c>
      <c r="G86" s="670" t="n">
        <v>0</v>
      </c>
      <c r="H86" s="670" t="n">
        <v>150000</v>
      </c>
      <c r="I86" s="670" t="n">
        <v>684688360</v>
      </c>
      <c r="J86" s="671" t="s">
        <v>1283</v>
      </c>
      <c r="L86" s="672" t="n">
        <f aca="false">I85+H86</f>
        <v>684688360</v>
      </c>
      <c r="M86" s="672" t="n">
        <f aca="false">I86-L86</f>
        <v>0</v>
      </c>
    </row>
    <row r="87" customFormat="false" ht="15" hidden="false" customHeight="false" outlineLevel="0" collapsed="false">
      <c r="A87" s="668" t="s">
        <v>1310</v>
      </c>
      <c r="B87" s="669" t="n">
        <v>44502</v>
      </c>
      <c r="C87" s="668" t="s">
        <v>1280</v>
      </c>
      <c r="D87" s="668" t="s">
        <v>1281</v>
      </c>
      <c r="E87" s="668" t="s">
        <v>1328</v>
      </c>
      <c r="F87" s="670" t="n">
        <v>-120000</v>
      </c>
      <c r="G87" s="670" t="n">
        <v>0</v>
      </c>
      <c r="H87" s="670" t="n">
        <v>120000</v>
      </c>
      <c r="I87" s="670" t="n">
        <v>684808360</v>
      </c>
      <c r="J87" s="671" t="s">
        <v>1283</v>
      </c>
      <c r="L87" s="672" t="n">
        <f aca="false">I86+H87</f>
        <v>684808360</v>
      </c>
      <c r="M87" s="672" t="n">
        <f aca="false">I87-L87</f>
        <v>0</v>
      </c>
    </row>
    <row r="88" customFormat="false" ht="15" hidden="false" customHeight="false" outlineLevel="0" collapsed="false">
      <c r="A88" s="668" t="s">
        <v>1310</v>
      </c>
      <c r="B88" s="669" t="n">
        <v>44502</v>
      </c>
      <c r="C88" s="668" t="s">
        <v>1280</v>
      </c>
      <c r="D88" s="668" t="s">
        <v>1281</v>
      </c>
      <c r="E88" s="668" t="s">
        <v>1340</v>
      </c>
      <c r="F88" s="670" t="n">
        <v>-3721500</v>
      </c>
      <c r="G88" s="670" t="n">
        <v>0</v>
      </c>
      <c r="H88" s="670" t="n">
        <v>3721500</v>
      </c>
      <c r="I88" s="670" t="n">
        <v>688529860</v>
      </c>
      <c r="J88" s="671" t="s">
        <v>1283</v>
      </c>
      <c r="L88" s="672" t="n">
        <f aca="false">I87+H88</f>
        <v>688529860</v>
      </c>
      <c r="M88" s="672" t="n">
        <f aca="false">I88-L88</f>
        <v>0</v>
      </c>
    </row>
    <row r="89" customFormat="false" ht="15" hidden="false" customHeight="false" outlineLevel="0" collapsed="false">
      <c r="A89" s="668" t="s">
        <v>1310</v>
      </c>
      <c r="B89" s="669" t="n">
        <v>44502</v>
      </c>
      <c r="C89" s="668" t="s">
        <v>1280</v>
      </c>
      <c r="D89" s="668" t="s">
        <v>1281</v>
      </c>
      <c r="E89" s="668" t="s">
        <v>1294</v>
      </c>
      <c r="F89" s="670" t="n">
        <v>-49000</v>
      </c>
      <c r="G89" s="670" t="n">
        <v>0</v>
      </c>
      <c r="H89" s="670" t="n">
        <v>49000</v>
      </c>
      <c r="I89" s="670" t="n">
        <v>688578860</v>
      </c>
      <c r="J89" s="671" t="s">
        <v>1283</v>
      </c>
      <c r="L89" s="672" t="n">
        <f aca="false">I88+H89</f>
        <v>688578860</v>
      </c>
      <c r="M89" s="672" t="n">
        <f aca="false">I89-L89</f>
        <v>0</v>
      </c>
    </row>
    <row r="90" customFormat="false" ht="15" hidden="false" customHeight="false" outlineLevel="0" collapsed="false">
      <c r="A90" s="668" t="s">
        <v>1310</v>
      </c>
      <c r="B90" s="669" t="n">
        <v>44502</v>
      </c>
      <c r="C90" s="668" t="s">
        <v>1280</v>
      </c>
      <c r="D90" s="668" t="s">
        <v>1281</v>
      </c>
      <c r="E90" s="668" t="s">
        <v>1341</v>
      </c>
      <c r="F90" s="670" t="n">
        <v>-61048</v>
      </c>
      <c r="G90" s="670" t="n">
        <v>0</v>
      </c>
      <c r="H90" s="670" t="n">
        <v>61048</v>
      </c>
      <c r="I90" s="670" t="n">
        <v>688639908</v>
      </c>
      <c r="J90" s="671" t="s">
        <v>1283</v>
      </c>
      <c r="L90" s="672" t="n">
        <f aca="false">I89+H90</f>
        <v>688639908</v>
      </c>
      <c r="M90" s="672" t="n">
        <f aca="false">I90-L90</f>
        <v>0</v>
      </c>
    </row>
    <row r="91" customFormat="false" ht="15" hidden="false" customHeight="false" outlineLevel="0" collapsed="false">
      <c r="A91" s="668" t="s">
        <v>1310</v>
      </c>
      <c r="B91" s="669" t="n">
        <v>44502</v>
      </c>
      <c r="C91" s="668" t="s">
        <v>1280</v>
      </c>
      <c r="D91" s="668" t="s">
        <v>1281</v>
      </c>
      <c r="E91" s="668" t="s">
        <v>1316</v>
      </c>
      <c r="F91" s="670" t="n">
        <v>-300000</v>
      </c>
      <c r="G91" s="670" t="n">
        <v>0</v>
      </c>
      <c r="H91" s="670" t="n">
        <v>300000</v>
      </c>
      <c r="I91" s="670" t="n">
        <v>688939908</v>
      </c>
      <c r="J91" s="671" t="s">
        <v>1283</v>
      </c>
      <c r="L91" s="672" t="n">
        <f aca="false">I90+H91</f>
        <v>688939908</v>
      </c>
      <c r="M91" s="672" t="n">
        <f aca="false">I91-L91</f>
        <v>0</v>
      </c>
    </row>
    <row r="92" customFormat="false" ht="15" hidden="false" customHeight="false" outlineLevel="0" collapsed="false">
      <c r="A92" s="668" t="s">
        <v>1310</v>
      </c>
      <c r="B92" s="669" t="n">
        <v>44502</v>
      </c>
      <c r="C92" s="668" t="s">
        <v>1280</v>
      </c>
      <c r="D92" s="668" t="s">
        <v>1281</v>
      </c>
      <c r="E92" s="668" t="s">
        <v>1342</v>
      </c>
      <c r="F92" s="670" t="n">
        <v>-361500</v>
      </c>
      <c r="G92" s="670" t="n">
        <v>0</v>
      </c>
      <c r="H92" s="670" t="n">
        <v>361500</v>
      </c>
      <c r="I92" s="670" t="n">
        <v>689301408</v>
      </c>
      <c r="J92" s="671" t="s">
        <v>1283</v>
      </c>
      <c r="L92" s="672" t="n">
        <f aca="false">I91+H92</f>
        <v>689301408</v>
      </c>
      <c r="M92" s="672" t="n">
        <f aca="false">I92-L92</f>
        <v>0</v>
      </c>
    </row>
    <row r="93" customFormat="false" ht="15" hidden="false" customHeight="false" outlineLevel="0" collapsed="false">
      <c r="A93" s="668" t="s">
        <v>1343</v>
      </c>
      <c r="B93" s="669" t="n">
        <v>44503</v>
      </c>
      <c r="C93" s="668" t="s">
        <v>1280</v>
      </c>
      <c r="D93" s="668" t="s">
        <v>1281</v>
      </c>
      <c r="E93" s="668" t="s">
        <v>1282</v>
      </c>
      <c r="F93" s="670" t="n">
        <v>-2259500</v>
      </c>
      <c r="G93" s="670" t="n">
        <v>0</v>
      </c>
      <c r="H93" s="670" t="n">
        <v>2259500</v>
      </c>
      <c r="I93" s="670" t="n">
        <v>691560908</v>
      </c>
      <c r="J93" s="671" t="s">
        <v>1283</v>
      </c>
      <c r="L93" s="672" t="n">
        <f aca="false">I92+H93</f>
        <v>691560908</v>
      </c>
      <c r="M93" s="672" t="n">
        <f aca="false">I93-L93</f>
        <v>0</v>
      </c>
    </row>
    <row r="94" customFormat="false" ht="15" hidden="false" customHeight="false" outlineLevel="0" collapsed="false">
      <c r="A94" s="668" t="s">
        <v>1310</v>
      </c>
      <c r="B94" s="669" t="n">
        <v>44502</v>
      </c>
      <c r="C94" s="668" t="s">
        <v>1280</v>
      </c>
      <c r="D94" s="668" t="s">
        <v>1281</v>
      </c>
      <c r="E94" s="668" t="s">
        <v>1312</v>
      </c>
      <c r="F94" s="670" t="n">
        <v>-239500</v>
      </c>
      <c r="G94" s="670" t="n">
        <v>0</v>
      </c>
      <c r="H94" s="670" t="n">
        <v>239500</v>
      </c>
      <c r="I94" s="670" t="n">
        <v>691800408</v>
      </c>
      <c r="J94" s="671" t="s">
        <v>1283</v>
      </c>
      <c r="L94" s="672" t="n">
        <f aca="false">I93+H94</f>
        <v>691800408</v>
      </c>
      <c r="M94" s="672" t="n">
        <f aca="false">I94-L94</f>
        <v>0</v>
      </c>
    </row>
    <row r="95" customFormat="false" ht="15" hidden="false" customHeight="false" outlineLevel="0" collapsed="false">
      <c r="A95" s="668" t="s">
        <v>1310</v>
      </c>
      <c r="B95" s="669" t="n">
        <v>44502</v>
      </c>
      <c r="C95" s="668" t="s">
        <v>1280</v>
      </c>
      <c r="D95" s="668" t="s">
        <v>1281</v>
      </c>
      <c r="E95" s="668" t="s">
        <v>1313</v>
      </c>
      <c r="F95" s="670" t="n">
        <v>-35956</v>
      </c>
      <c r="G95" s="670" t="n">
        <v>0</v>
      </c>
      <c r="H95" s="670" t="n">
        <v>35956</v>
      </c>
      <c r="I95" s="670" t="n">
        <v>691836364</v>
      </c>
      <c r="J95" s="671" t="s">
        <v>1283</v>
      </c>
      <c r="L95" s="672" t="n">
        <f aca="false">I94+H95</f>
        <v>691836364</v>
      </c>
      <c r="M95" s="672" t="n">
        <f aca="false">I95-L95</f>
        <v>0</v>
      </c>
    </row>
    <row r="96" customFormat="false" ht="15" hidden="false" customHeight="false" outlineLevel="0" collapsed="false">
      <c r="A96" s="668" t="s">
        <v>1310</v>
      </c>
      <c r="B96" s="669" t="n">
        <v>44502</v>
      </c>
      <c r="C96" s="668" t="s">
        <v>1280</v>
      </c>
      <c r="D96" s="668" t="s">
        <v>1281</v>
      </c>
      <c r="E96" s="668" t="s">
        <v>1287</v>
      </c>
      <c r="F96" s="670" t="n">
        <v>-170000</v>
      </c>
      <c r="G96" s="670" t="n">
        <v>0</v>
      </c>
      <c r="H96" s="670" t="n">
        <v>170000</v>
      </c>
      <c r="I96" s="670" t="n">
        <v>692006364</v>
      </c>
      <c r="J96" s="671" t="s">
        <v>1283</v>
      </c>
      <c r="L96" s="672" t="n">
        <f aca="false">I95+H96</f>
        <v>692006364</v>
      </c>
      <c r="M96" s="672" t="n">
        <f aca="false">I96-L96</f>
        <v>0</v>
      </c>
    </row>
    <row r="97" customFormat="false" ht="15" hidden="false" customHeight="false" outlineLevel="0" collapsed="false">
      <c r="A97" s="668" t="s">
        <v>1310</v>
      </c>
      <c r="B97" s="669" t="n">
        <v>44502</v>
      </c>
      <c r="C97" s="668" t="s">
        <v>1280</v>
      </c>
      <c r="D97" s="668" t="s">
        <v>1281</v>
      </c>
      <c r="E97" s="668" t="s">
        <v>1344</v>
      </c>
      <c r="F97" s="670" t="n">
        <v>-5540</v>
      </c>
      <c r="G97" s="670" t="n">
        <v>0</v>
      </c>
      <c r="H97" s="670" t="n">
        <v>5540</v>
      </c>
      <c r="I97" s="670" t="n">
        <v>692011904</v>
      </c>
      <c r="J97" s="671" t="s">
        <v>1283</v>
      </c>
      <c r="L97" s="672" t="n">
        <f aca="false">I96+H97</f>
        <v>692011904</v>
      </c>
      <c r="M97" s="672" t="n">
        <f aca="false">I97-L97</f>
        <v>0</v>
      </c>
    </row>
    <row r="98" customFormat="false" ht="15" hidden="false" customHeight="false" outlineLevel="0" collapsed="false">
      <c r="A98" s="668" t="s">
        <v>1310</v>
      </c>
      <c r="B98" s="669" t="n">
        <v>44502</v>
      </c>
      <c r="C98" s="668" t="s">
        <v>1280</v>
      </c>
      <c r="D98" s="668" t="s">
        <v>1281</v>
      </c>
      <c r="E98" s="668" t="s">
        <v>1345</v>
      </c>
      <c r="F98" s="670" t="n">
        <v>-706700</v>
      </c>
      <c r="G98" s="670" t="n">
        <v>0</v>
      </c>
      <c r="H98" s="670" t="n">
        <v>706700</v>
      </c>
      <c r="I98" s="670" t="n">
        <v>692718604</v>
      </c>
      <c r="J98" s="671" t="s">
        <v>1283</v>
      </c>
      <c r="L98" s="672" t="n">
        <f aca="false">I97+H98</f>
        <v>692718604</v>
      </c>
      <c r="M98" s="672" t="n">
        <f aca="false">I98-L98</f>
        <v>0</v>
      </c>
    </row>
    <row r="99" customFormat="false" ht="15" hidden="false" customHeight="false" outlineLevel="0" collapsed="false">
      <c r="A99" s="668" t="s">
        <v>1310</v>
      </c>
      <c r="B99" s="669" t="n">
        <v>44502</v>
      </c>
      <c r="C99" s="668" t="s">
        <v>1280</v>
      </c>
      <c r="D99" s="668" t="s">
        <v>1281</v>
      </c>
      <c r="E99" s="668" t="s">
        <v>1324</v>
      </c>
      <c r="F99" s="670" t="n">
        <v>-1497200</v>
      </c>
      <c r="G99" s="670" t="n">
        <v>0</v>
      </c>
      <c r="H99" s="670" t="n">
        <v>1497200</v>
      </c>
      <c r="I99" s="670" t="n">
        <v>694215804</v>
      </c>
      <c r="J99" s="671" t="s">
        <v>1283</v>
      </c>
      <c r="L99" s="672" t="n">
        <f aca="false">I98+H99</f>
        <v>694215804</v>
      </c>
      <c r="M99" s="672" t="n">
        <f aca="false">I99-L99</f>
        <v>0</v>
      </c>
    </row>
    <row r="100" customFormat="false" ht="15" hidden="false" customHeight="false" outlineLevel="0" collapsed="false">
      <c r="A100" s="668" t="s">
        <v>1310</v>
      </c>
      <c r="B100" s="669" t="n">
        <v>44502</v>
      </c>
      <c r="C100" s="668" t="s">
        <v>1280</v>
      </c>
      <c r="D100" s="668" t="s">
        <v>1281</v>
      </c>
      <c r="E100" s="668" t="s">
        <v>1346</v>
      </c>
      <c r="F100" s="670" t="n">
        <v>-700800</v>
      </c>
      <c r="G100" s="670" t="n">
        <v>0</v>
      </c>
      <c r="H100" s="670" t="n">
        <v>700800</v>
      </c>
      <c r="I100" s="670" t="n">
        <v>694916604</v>
      </c>
      <c r="J100" s="671" t="s">
        <v>1283</v>
      </c>
      <c r="L100" s="672" t="n">
        <f aca="false">I99+H100</f>
        <v>694916604</v>
      </c>
      <c r="M100" s="672" t="n">
        <f aca="false">I100-L100</f>
        <v>0</v>
      </c>
    </row>
    <row r="101" customFormat="false" ht="15" hidden="false" customHeight="false" outlineLevel="0" collapsed="false">
      <c r="A101" s="668" t="s">
        <v>1310</v>
      </c>
      <c r="B101" s="669" t="n">
        <v>44502</v>
      </c>
      <c r="C101" s="668" t="s">
        <v>1280</v>
      </c>
      <c r="D101" s="668" t="s">
        <v>1281</v>
      </c>
      <c r="E101" s="668" t="s">
        <v>1323</v>
      </c>
      <c r="F101" s="670" t="n">
        <v>-37500</v>
      </c>
      <c r="G101" s="670" t="n">
        <v>0</v>
      </c>
      <c r="H101" s="670" t="n">
        <v>37500</v>
      </c>
      <c r="I101" s="670" t="n">
        <v>694954104</v>
      </c>
      <c r="J101" s="671" t="s">
        <v>1283</v>
      </c>
      <c r="L101" s="672" t="n">
        <f aca="false">I100+H101</f>
        <v>694954104</v>
      </c>
      <c r="M101" s="672" t="n">
        <f aca="false">I101-L101</f>
        <v>0</v>
      </c>
    </row>
    <row r="102" customFormat="false" ht="15" hidden="false" customHeight="false" outlineLevel="0" collapsed="false">
      <c r="A102" s="668" t="s">
        <v>1343</v>
      </c>
      <c r="B102" s="669" t="n">
        <v>44503</v>
      </c>
      <c r="C102" s="668" t="s">
        <v>1280</v>
      </c>
      <c r="D102" s="668" t="s">
        <v>1281</v>
      </c>
      <c r="E102" s="668" t="s">
        <v>1347</v>
      </c>
      <c r="F102" s="670" t="n">
        <v>-30000</v>
      </c>
      <c r="G102" s="670" t="n">
        <v>0</v>
      </c>
      <c r="H102" s="670" t="n">
        <v>30000</v>
      </c>
      <c r="I102" s="670" t="n">
        <v>694984104</v>
      </c>
      <c r="J102" s="671" t="s">
        <v>1283</v>
      </c>
      <c r="L102" s="672" t="n">
        <f aca="false">I101+H102</f>
        <v>694984104</v>
      </c>
      <c r="M102" s="672" t="n">
        <f aca="false">I102-L102</f>
        <v>0</v>
      </c>
    </row>
    <row r="103" customFormat="false" ht="15" hidden="false" customHeight="false" outlineLevel="0" collapsed="false">
      <c r="A103" s="668" t="s">
        <v>1343</v>
      </c>
      <c r="B103" s="669" t="n">
        <v>44503</v>
      </c>
      <c r="C103" s="668" t="s">
        <v>1280</v>
      </c>
      <c r="D103" s="668" t="s">
        <v>1281</v>
      </c>
      <c r="E103" s="668" t="s">
        <v>1348</v>
      </c>
      <c r="F103" s="670" t="n">
        <v>-39900000</v>
      </c>
      <c r="G103" s="670" t="n">
        <v>0</v>
      </c>
      <c r="H103" s="670" t="n">
        <v>39900000</v>
      </c>
      <c r="I103" s="670" t="n">
        <v>734884104</v>
      </c>
      <c r="J103" s="671" t="s">
        <v>1283</v>
      </c>
      <c r="L103" s="672" t="n">
        <f aca="false">I102+H103</f>
        <v>734884104</v>
      </c>
      <c r="M103" s="672" t="n">
        <f aca="false">I103-L103</f>
        <v>0</v>
      </c>
    </row>
    <row r="104" customFormat="false" ht="15" hidden="false" customHeight="false" outlineLevel="0" collapsed="false">
      <c r="A104" s="668" t="s">
        <v>1343</v>
      </c>
      <c r="B104" s="669" t="n">
        <v>44503</v>
      </c>
      <c r="C104" s="668" t="s">
        <v>1280</v>
      </c>
      <c r="D104" s="668" t="s">
        <v>1281</v>
      </c>
      <c r="E104" s="668" t="s">
        <v>1324</v>
      </c>
      <c r="F104" s="670" t="n">
        <v>-8574900</v>
      </c>
      <c r="G104" s="670" t="n">
        <v>0</v>
      </c>
      <c r="H104" s="670" t="n">
        <v>8574900</v>
      </c>
      <c r="I104" s="670" t="n">
        <v>743459004</v>
      </c>
      <c r="J104" s="671" t="s">
        <v>1283</v>
      </c>
      <c r="L104" s="672" t="n">
        <f aca="false">I103+H104</f>
        <v>743459004</v>
      </c>
      <c r="M104" s="672" t="n">
        <f aca="false">I104-L104</f>
        <v>0</v>
      </c>
    </row>
    <row r="105" customFormat="false" ht="15" hidden="false" customHeight="false" outlineLevel="0" collapsed="false">
      <c r="A105" s="668" t="s">
        <v>1343</v>
      </c>
      <c r="B105" s="669" t="n">
        <v>44503</v>
      </c>
      <c r="C105" s="668" t="s">
        <v>1280</v>
      </c>
      <c r="D105" s="668" t="s">
        <v>1281</v>
      </c>
      <c r="E105" s="668" t="s">
        <v>1301</v>
      </c>
      <c r="F105" s="670" t="n">
        <v>-6839100</v>
      </c>
      <c r="G105" s="670" t="n">
        <v>0</v>
      </c>
      <c r="H105" s="670" t="n">
        <v>6839100</v>
      </c>
      <c r="I105" s="670" t="n">
        <v>750298104</v>
      </c>
      <c r="J105" s="671" t="s">
        <v>1283</v>
      </c>
      <c r="L105" s="672" t="n">
        <f aca="false">I104+H105</f>
        <v>750298104</v>
      </c>
      <c r="M105" s="672" t="n">
        <f aca="false">I105-L105</f>
        <v>0</v>
      </c>
    </row>
    <row r="106" customFormat="false" ht="15" hidden="false" customHeight="false" outlineLevel="0" collapsed="false">
      <c r="A106" s="668" t="s">
        <v>1343</v>
      </c>
      <c r="B106" s="669" t="n">
        <v>44503</v>
      </c>
      <c r="C106" s="668" t="s">
        <v>1280</v>
      </c>
      <c r="D106" s="668" t="s">
        <v>1281</v>
      </c>
      <c r="E106" s="668" t="s">
        <v>1319</v>
      </c>
      <c r="F106" s="670" t="n">
        <v>-4170000</v>
      </c>
      <c r="G106" s="670" t="n">
        <v>0</v>
      </c>
      <c r="H106" s="670" t="n">
        <v>4170000</v>
      </c>
      <c r="I106" s="670" t="n">
        <v>754468104</v>
      </c>
      <c r="J106" s="671" t="s">
        <v>1283</v>
      </c>
      <c r="L106" s="672" t="n">
        <f aca="false">I105+H106</f>
        <v>754468104</v>
      </c>
      <c r="M106" s="672" t="n">
        <f aca="false">I106-L106</f>
        <v>0</v>
      </c>
    </row>
    <row r="107" customFormat="false" ht="15" hidden="false" customHeight="false" outlineLevel="0" collapsed="false">
      <c r="A107" s="668" t="s">
        <v>1343</v>
      </c>
      <c r="B107" s="669" t="n">
        <v>44503</v>
      </c>
      <c r="C107" s="668" t="s">
        <v>1280</v>
      </c>
      <c r="D107" s="668" t="s">
        <v>1281</v>
      </c>
      <c r="E107" s="668" t="s">
        <v>1287</v>
      </c>
      <c r="F107" s="670" t="n">
        <v>-6918950</v>
      </c>
      <c r="G107" s="670" t="n">
        <v>0</v>
      </c>
      <c r="H107" s="670" t="n">
        <v>6918950</v>
      </c>
      <c r="I107" s="670" t="n">
        <v>761387054</v>
      </c>
      <c r="J107" s="671" t="s">
        <v>1283</v>
      </c>
      <c r="L107" s="672" t="n">
        <f aca="false">I106+H107</f>
        <v>761387054</v>
      </c>
      <c r="M107" s="672" t="n">
        <f aca="false">I107-L107</f>
        <v>0</v>
      </c>
    </row>
    <row r="108" customFormat="false" ht="15" hidden="false" customHeight="false" outlineLevel="0" collapsed="false">
      <c r="A108" s="668" t="s">
        <v>1343</v>
      </c>
      <c r="B108" s="669" t="n">
        <v>44503</v>
      </c>
      <c r="C108" s="668" t="s">
        <v>1280</v>
      </c>
      <c r="D108" s="668" t="s">
        <v>1281</v>
      </c>
      <c r="E108" s="668" t="s">
        <v>1349</v>
      </c>
      <c r="F108" s="670" t="n">
        <v>-124300</v>
      </c>
      <c r="G108" s="670" t="n">
        <v>0</v>
      </c>
      <c r="H108" s="670" t="n">
        <v>124300</v>
      </c>
      <c r="I108" s="670" t="n">
        <v>761511354</v>
      </c>
      <c r="J108" s="671" t="s">
        <v>1283</v>
      </c>
      <c r="L108" s="672" t="n">
        <f aca="false">I107+H108</f>
        <v>761511354</v>
      </c>
      <c r="M108" s="672" t="n">
        <f aca="false">I108-L108</f>
        <v>0</v>
      </c>
    </row>
    <row r="109" customFormat="false" ht="15" hidden="false" customHeight="false" outlineLevel="0" collapsed="false">
      <c r="A109" s="668" t="s">
        <v>1343</v>
      </c>
      <c r="B109" s="669" t="n">
        <v>44503</v>
      </c>
      <c r="C109" s="668" t="s">
        <v>1280</v>
      </c>
      <c r="D109" s="668" t="s">
        <v>1281</v>
      </c>
      <c r="E109" s="668" t="s">
        <v>1350</v>
      </c>
      <c r="F109" s="670" t="n">
        <v>-5843648</v>
      </c>
      <c r="G109" s="670" t="n">
        <v>0</v>
      </c>
      <c r="H109" s="670" t="n">
        <v>5843648</v>
      </c>
      <c r="I109" s="670" t="n">
        <v>767355002</v>
      </c>
      <c r="J109" s="671" t="s">
        <v>1283</v>
      </c>
      <c r="L109" s="672" t="n">
        <f aca="false">I108+H109</f>
        <v>767355002</v>
      </c>
      <c r="M109" s="672" t="n">
        <f aca="false">I109-L109</f>
        <v>0</v>
      </c>
    </row>
    <row r="110" customFormat="false" ht="15" hidden="false" customHeight="false" outlineLevel="0" collapsed="false">
      <c r="A110" s="668" t="s">
        <v>1343</v>
      </c>
      <c r="B110" s="669" t="n">
        <v>44503</v>
      </c>
      <c r="C110" s="668" t="s">
        <v>1280</v>
      </c>
      <c r="D110" s="668" t="s">
        <v>1281</v>
      </c>
      <c r="E110" s="668" t="s">
        <v>1305</v>
      </c>
      <c r="F110" s="670" t="n">
        <v>-8061850</v>
      </c>
      <c r="G110" s="670" t="n">
        <v>0</v>
      </c>
      <c r="H110" s="670" t="n">
        <v>8061850</v>
      </c>
      <c r="I110" s="670" t="n">
        <v>775416852</v>
      </c>
      <c r="J110" s="671" t="s">
        <v>1283</v>
      </c>
      <c r="L110" s="672" t="n">
        <f aca="false">I109+H110</f>
        <v>775416852</v>
      </c>
      <c r="M110" s="672" t="n">
        <f aca="false">I110-L110</f>
        <v>0</v>
      </c>
    </row>
    <row r="111" customFormat="false" ht="15" hidden="false" customHeight="false" outlineLevel="0" collapsed="false">
      <c r="A111" s="668" t="s">
        <v>1343</v>
      </c>
      <c r="B111" s="669" t="n">
        <v>44503</v>
      </c>
      <c r="C111" s="668" t="s">
        <v>1280</v>
      </c>
      <c r="D111" s="668" t="s">
        <v>1281</v>
      </c>
      <c r="E111" s="668" t="s">
        <v>1325</v>
      </c>
      <c r="F111" s="670" t="n">
        <v>-5016</v>
      </c>
      <c r="G111" s="670" t="n">
        <v>0</v>
      </c>
      <c r="H111" s="670" t="n">
        <v>5016</v>
      </c>
      <c r="I111" s="670" t="n">
        <v>775421868</v>
      </c>
      <c r="J111" s="671" t="s">
        <v>1283</v>
      </c>
      <c r="L111" s="672" t="n">
        <f aca="false">I110+H111</f>
        <v>775421868</v>
      </c>
      <c r="M111" s="672" t="n">
        <f aca="false">I111-L111</f>
        <v>0</v>
      </c>
    </row>
    <row r="112" customFormat="false" ht="15" hidden="false" customHeight="false" outlineLevel="0" collapsed="false">
      <c r="A112" s="668" t="s">
        <v>1343</v>
      </c>
      <c r="B112" s="669" t="n">
        <v>44503</v>
      </c>
      <c r="C112" s="668" t="s">
        <v>1280</v>
      </c>
      <c r="D112" s="668" t="s">
        <v>1281</v>
      </c>
      <c r="E112" s="668" t="s">
        <v>1351</v>
      </c>
      <c r="F112" s="670" t="n">
        <v>-1710500</v>
      </c>
      <c r="G112" s="670" t="n">
        <v>0</v>
      </c>
      <c r="H112" s="670" t="n">
        <v>1710500</v>
      </c>
      <c r="I112" s="670" t="n">
        <v>777132368</v>
      </c>
      <c r="J112" s="671" t="s">
        <v>1283</v>
      </c>
      <c r="L112" s="672" t="n">
        <f aca="false">I111+H112</f>
        <v>777132368</v>
      </c>
      <c r="M112" s="672" t="n">
        <f aca="false">I112-L112</f>
        <v>0</v>
      </c>
    </row>
    <row r="113" customFormat="false" ht="15" hidden="false" customHeight="false" outlineLevel="0" collapsed="false">
      <c r="A113" s="668" t="s">
        <v>1343</v>
      </c>
      <c r="B113" s="669" t="n">
        <v>44503</v>
      </c>
      <c r="C113" s="668" t="s">
        <v>1280</v>
      </c>
      <c r="D113" s="668" t="s">
        <v>1281</v>
      </c>
      <c r="E113" s="668" t="s">
        <v>1282</v>
      </c>
      <c r="F113" s="670" t="n">
        <v>-2605000</v>
      </c>
      <c r="G113" s="670" t="n">
        <v>0</v>
      </c>
      <c r="H113" s="670" t="n">
        <v>2605000</v>
      </c>
      <c r="I113" s="670" t="n">
        <v>779737368</v>
      </c>
      <c r="J113" s="671" t="s">
        <v>1283</v>
      </c>
      <c r="L113" s="672" t="n">
        <f aca="false">I112+H113</f>
        <v>779737368</v>
      </c>
      <c r="M113" s="672" t="n">
        <f aca="false">I113-L113</f>
        <v>0</v>
      </c>
    </row>
    <row r="114" customFormat="false" ht="15" hidden="false" customHeight="false" outlineLevel="0" collapsed="false">
      <c r="A114" s="668" t="s">
        <v>1343</v>
      </c>
      <c r="B114" s="669" t="n">
        <v>44503</v>
      </c>
      <c r="C114" s="668" t="s">
        <v>1280</v>
      </c>
      <c r="D114" s="668" t="s">
        <v>1281</v>
      </c>
      <c r="E114" s="668" t="s">
        <v>1292</v>
      </c>
      <c r="F114" s="670" t="n">
        <v>-3645450</v>
      </c>
      <c r="G114" s="670" t="n">
        <v>0</v>
      </c>
      <c r="H114" s="670" t="n">
        <v>3645450</v>
      </c>
      <c r="I114" s="670" t="n">
        <v>783382818</v>
      </c>
      <c r="J114" s="671" t="s">
        <v>1283</v>
      </c>
      <c r="L114" s="672" t="n">
        <f aca="false">I113+H114</f>
        <v>783382818</v>
      </c>
      <c r="M114" s="672" t="n">
        <f aca="false">I114-L114</f>
        <v>0</v>
      </c>
    </row>
    <row r="115" customFormat="false" ht="15" hidden="false" customHeight="false" outlineLevel="0" collapsed="false">
      <c r="A115" s="668" t="s">
        <v>1343</v>
      </c>
      <c r="B115" s="669" t="n">
        <v>44503</v>
      </c>
      <c r="C115" s="668" t="s">
        <v>1280</v>
      </c>
      <c r="D115" s="668" t="s">
        <v>1281</v>
      </c>
      <c r="E115" s="668" t="s">
        <v>1284</v>
      </c>
      <c r="F115" s="670" t="n">
        <v>-9391070</v>
      </c>
      <c r="G115" s="670" t="n">
        <v>0</v>
      </c>
      <c r="H115" s="670" t="n">
        <v>9391070</v>
      </c>
      <c r="I115" s="670" t="n">
        <v>792773888</v>
      </c>
      <c r="J115" s="671" t="s">
        <v>1283</v>
      </c>
      <c r="L115" s="672" t="n">
        <f aca="false">I114+H115</f>
        <v>792773888</v>
      </c>
      <c r="M115" s="672" t="n">
        <f aca="false">I115-L115</f>
        <v>0</v>
      </c>
    </row>
    <row r="116" customFormat="false" ht="15" hidden="false" customHeight="false" outlineLevel="0" collapsed="false">
      <c r="A116" s="668" t="s">
        <v>1343</v>
      </c>
      <c r="B116" s="669" t="n">
        <v>44503</v>
      </c>
      <c r="C116" s="668" t="s">
        <v>1280</v>
      </c>
      <c r="D116" s="668" t="s">
        <v>1281</v>
      </c>
      <c r="E116" s="668" t="s">
        <v>1290</v>
      </c>
      <c r="F116" s="670" t="n">
        <v>-3298500</v>
      </c>
      <c r="G116" s="670" t="n">
        <v>0</v>
      </c>
      <c r="H116" s="670" t="n">
        <v>3298500</v>
      </c>
      <c r="I116" s="670" t="n">
        <v>796072388</v>
      </c>
      <c r="J116" s="671" t="s">
        <v>1283</v>
      </c>
      <c r="L116" s="672" t="n">
        <f aca="false">I115+H116</f>
        <v>796072388</v>
      </c>
      <c r="M116" s="672" t="n">
        <f aca="false">I116-L116</f>
        <v>0</v>
      </c>
    </row>
    <row r="117" customFormat="false" ht="15" hidden="false" customHeight="false" outlineLevel="0" collapsed="false">
      <c r="A117" s="668" t="s">
        <v>1343</v>
      </c>
      <c r="B117" s="669" t="n">
        <v>44503</v>
      </c>
      <c r="C117" s="668" t="s">
        <v>1280</v>
      </c>
      <c r="D117" s="668" t="s">
        <v>1281</v>
      </c>
      <c r="E117" s="668" t="s">
        <v>1297</v>
      </c>
      <c r="F117" s="670" t="n">
        <v>-3982500</v>
      </c>
      <c r="G117" s="670" t="n">
        <v>0</v>
      </c>
      <c r="H117" s="670" t="n">
        <v>3982500</v>
      </c>
      <c r="I117" s="670" t="n">
        <v>800054888</v>
      </c>
      <c r="J117" s="671" t="s">
        <v>1283</v>
      </c>
      <c r="L117" s="672" t="n">
        <f aca="false">I116+H117</f>
        <v>800054888</v>
      </c>
      <c r="M117" s="672" t="n">
        <f aca="false">I117-L117</f>
        <v>0</v>
      </c>
    </row>
    <row r="118" customFormat="false" ht="15" hidden="false" customHeight="false" outlineLevel="0" collapsed="false">
      <c r="A118" s="668" t="s">
        <v>1343</v>
      </c>
      <c r="B118" s="669" t="n">
        <v>44503</v>
      </c>
      <c r="C118" s="668" t="s">
        <v>1280</v>
      </c>
      <c r="D118" s="668" t="s">
        <v>1281</v>
      </c>
      <c r="E118" s="668" t="s">
        <v>1328</v>
      </c>
      <c r="F118" s="670" t="n">
        <v>-4671000</v>
      </c>
      <c r="G118" s="670" t="n">
        <v>0</v>
      </c>
      <c r="H118" s="670" t="n">
        <v>4671000</v>
      </c>
      <c r="I118" s="670" t="n">
        <v>804725888</v>
      </c>
      <c r="J118" s="671" t="s">
        <v>1283</v>
      </c>
      <c r="L118" s="672" t="n">
        <f aca="false">I117+H118</f>
        <v>804725888</v>
      </c>
      <c r="M118" s="672" t="n">
        <f aca="false">I118-L118</f>
        <v>0</v>
      </c>
    </row>
    <row r="119" customFormat="false" ht="15" hidden="false" customHeight="false" outlineLevel="0" collapsed="false">
      <c r="A119" s="668" t="s">
        <v>1343</v>
      </c>
      <c r="B119" s="669" t="n">
        <v>44503</v>
      </c>
      <c r="C119" s="668" t="s">
        <v>1280</v>
      </c>
      <c r="D119" s="668" t="s">
        <v>1281</v>
      </c>
      <c r="E119" s="668" t="s">
        <v>1352</v>
      </c>
      <c r="F119" s="670" t="n">
        <v>-2265000</v>
      </c>
      <c r="G119" s="670" t="n">
        <v>0</v>
      </c>
      <c r="H119" s="670" t="n">
        <v>2265000</v>
      </c>
      <c r="I119" s="670" t="n">
        <v>806990888</v>
      </c>
      <c r="J119" s="671" t="s">
        <v>1283</v>
      </c>
      <c r="L119" s="672" t="n">
        <f aca="false">I118+H119</f>
        <v>806990888</v>
      </c>
      <c r="M119" s="672" t="n">
        <f aca="false">I119-L119</f>
        <v>0</v>
      </c>
    </row>
    <row r="120" customFormat="false" ht="15" hidden="false" customHeight="false" outlineLevel="0" collapsed="false">
      <c r="A120" s="668" t="s">
        <v>1343</v>
      </c>
      <c r="B120" s="669" t="n">
        <v>44503</v>
      </c>
      <c r="C120" s="668" t="s">
        <v>1280</v>
      </c>
      <c r="D120" s="668" t="s">
        <v>1281</v>
      </c>
      <c r="E120" s="668" t="s">
        <v>1353</v>
      </c>
      <c r="F120" s="670" t="n">
        <v>-3469500</v>
      </c>
      <c r="G120" s="670" t="n">
        <v>0</v>
      </c>
      <c r="H120" s="670" t="n">
        <v>3469500</v>
      </c>
      <c r="I120" s="670" t="n">
        <v>810460388</v>
      </c>
      <c r="J120" s="671" t="s">
        <v>1283</v>
      </c>
      <c r="L120" s="672" t="n">
        <f aca="false">I119+H120</f>
        <v>810460388</v>
      </c>
      <c r="M120" s="672" t="n">
        <f aca="false">I120-L120</f>
        <v>0</v>
      </c>
    </row>
    <row r="121" customFormat="false" ht="15" hidden="false" customHeight="false" outlineLevel="0" collapsed="false">
      <c r="A121" s="668" t="s">
        <v>1343</v>
      </c>
      <c r="B121" s="669" t="n">
        <v>44503</v>
      </c>
      <c r="C121" s="668" t="s">
        <v>1280</v>
      </c>
      <c r="D121" s="668" t="s">
        <v>1281</v>
      </c>
      <c r="E121" s="668" t="s">
        <v>1317</v>
      </c>
      <c r="F121" s="670" t="n">
        <v>-4102500</v>
      </c>
      <c r="G121" s="670" t="n">
        <v>0</v>
      </c>
      <c r="H121" s="670" t="n">
        <v>4102500</v>
      </c>
      <c r="I121" s="670" t="n">
        <v>814562888</v>
      </c>
      <c r="J121" s="671" t="s">
        <v>1283</v>
      </c>
      <c r="L121" s="672" t="n">
        <f aca="false">I120+H121</f>
        <v>814562888</v>
      </c>
      <c r="M121" s="672" t="n">
        <f aca="false">I121-L121</f>
        <v>0</v>
      </c>
    </row>
    <row r="122" customFormat="false" ht="15" hidden="false" customHeight="false" outlineLevel="0" collapsed="false">
      <c r="A122" s="668" t="s">
        <v>1343</v>
      </c>
      <c r="B122" s="669" t="n">
        <v>44503</v>
      </c>
      <c r="C122" s="668" t="s">
        <v>1280</v>
      </c>
      <c r="D122" s="668" t="s">
        <v>1281</v>
      </c>
      <c r="E122" s="668" t="s">
        <v>1303</v>
      </c>
      <c r="F122" s="670" t="n">
        <v>-4588500</v>
      </c>
      <c r="G122" s="670" t="n">
        <v>0</v>
      </c>
      <c r="H122" s="670" t="n">
        <v>4588500</v>
      </c>
      <c r="I122" s="670" t="n">
        <v>819151388</v>
      </c>
      <c r="J122" s="671" t="s">
        <v>1283</v>
      </c>
      <c r="L122" s="672" t="n">
        <f aca="false">I121+H122</f>
        <v>819151388</v>
      </c>
      <c r="M122" s="672" t="n">
        <f aca="false">I122-L122</f>
        <v>0</v>
      </c>
    </row>
    <row r="123" customFormat="false" ht="15" hidden="false" customHeight="false" outlineLevel="0" collapsed="false">
      <c r="A123" s="668" t="s">
        <v>1343</v>
      </c>
      <c r="B123" s="669" t="n">
        <v>44503</v>
      </c>
      <c r="C123" s="668" t="s">
        <v>1280</v>
      </c>
      <c r="D123" s="668" t="s">
        <v>1281</v>
      </c>
      <c r="E123" s="668" t="s">
        <v>1354</v>
      </c>
      <c r="F123" s="670" t="n">
        <v>-167404</v>
      </c>
      <c r="G123" s="670" t="n">
        <v>0</v>
      </c>
      <c r="H123" s="670" t="n">
        <v>167404</v>
      </c>
      <c r="I123" s="670" t="n">
        <v>819318792</v>
      </c>
      <c r="J123" s="671" t="s">
        <v>1283</v>
      </c>
      <c r="L123" s="672" t="n">
        <f aca="false">I122+H123</f>
        <v>819318792</v>
      </c>
      <c r="M123" s="672" t="n">
        <f aca="false">I123-L123</f>
        <v>0</v>
      </c>
    </row>
    <row r="124" customFormat="false" ht="15" hidden="false" customHeight="false" outlineLevel="0" collapsed="false">
      <c r="A124" s="668" t="s">
        <v>1343</v>
      </c>
      <c r="B124" s="669" t="n">
        <v>44503</v>
      </c>
      <c r="C124" s="668" t="s">
        <v>1280</v>
      </c>
      <c r="D124" s="668" t="s">
        <v>1281</v>
      </c>
      <c r="E124" s="668" t="s">
        <v>1314</v>
      </c>
      <c r="F124" s="670" t="n">
        <v>-5028500</v>
      </c>
      <c r="G124" s="670" t="n">
        <v>0</v>
      </c>
      <c r="H124" s="670" t="n">
        <v>5028500</v>
      </c>
      <c r="I124" s="670" t="n">
        <v>824347292</v>
      </c>
      <c r="J124" s="671" t="s">
        <v>1283</v>
      </c>
      <c r="L124" s="672" t="n">
        <f aca="false">I123+H124</f>
        <v>824347292</v>
      </c>
      <c r="M124" s="672" t="n">
        <f aca="false">I124-L124</f>
        <v>0</v>
      </c>
    </row>
    <row r="125" customFormat="false" ht="15" hidden="false" customHeight="false" outlineLevel="0" collapsed="false">
      <c r="A125" s="668" t="s">
        <v>1343</v>
      </c>
      <c r="B125" s="669" t="n">
        <v>44503</v>
      </c>
      <c r="C125" s="668" t="s">
        <v>1280</v>
      </c>
      <c r="D125" s="668" t="s">
        <v>1281</v>
      </c>
      <c r="E125" s="668" t="s">
        <v>1336</v>
      </c>
      <c r="F125" s="670" t="n">
        <v>-7390230</v>
      </c>
      <c r="G125" s="670" t="n">
        <v>0</v>
      </c>
      <c r="H125" s="670" t="n">
        <v>7390230</v>
      </c>
      <c r="I125" s="670" t="n">
        <v>831737522</v>
      </c>
      <c r="J125" s="671" t="s">
        <v>1283</v>
      </c>
      <c r="L125" s="672" t="n">
        <f aca="false">I124+H125</f>
        <v>831737522</v>
      </c>
      <c r="M125" s="672" t="n">
        <f aca="false">I125-L125</f>
        <v>0</v>
      </c>
    </row>
    <row r="126" customFormat="false" ht="15" hidden="false" customHeight="false" outlineLevel="0" collapsed="false">
      <c r="A126" s="668" t="s">
        <v>1343</v>
      </c>
      <c r="B126" s="669" t="n">
        <v>44503</v>
      </c>
      <c r="C126" s="668" t="s">
        <v>1280</v>
      </c>
      <c r="D126" s="668" t="s">
        <v>1281</v>
      </c>
      <c r="E126" s="668" t="s">
        <v>1355</v>
      </c>
      <c r="F126" s="670" t="n">
        <v>-6958750</v>
      </c>
      <c r="G126" s="670" t="n">
        <v>0</v>
      </c>
      <c r="H126" s="670" t="n">
        <v>6958750</v>
      </c>
      <c r="I126" s="670" t="n">
        <v>838696272</v>
      </c>
      <c r="J126" s="671" t="s">
        <v>1283</v>
      </c>
      <c r="L126" s="672" t="n">
        <f aca="false">I125+H126</f>
        <v>838696272</v>
      </c>
      <c r="M126" s="672" t="n">
        <f aca="false">I126-L126</f>
        <v>0</v>
      </c>
    </row>
    <row r="127" customFormat="false" ht="15" hidden="false" customHeight="false" outlineLevel="0" collapsed="false">
      <c r="A127" s="668" t="s">
        <v>1343</v>
      </c>
      <c r="B127" s="669" t="n">
        <v>44503</v>
      </c>
      <c r="C127" s="668" t="s">
        <v>1280</v>
      </c>
      <c r="D127" s="668" t="s">
        <v>1281</v>
      </c>
      <c r="E127" s="668" t="s">
        <v>1356</v>
      </c>
      <c r="F127" s="670" t="n">
        <v>-11115282</v>
      </c>
      <c r="G127" s="670" t="n">
        <v>0</v>
      </c>
      <c r="H127" s="670" t="n">
        <v>11115282</v>
      </c>
      <c r="I127" s="670" t="n">
        <v>849811554</v>
      </c>
      <c r="J127" s="671" t="s">
        <v>1283</v>
      </c>
      <c r="L127" s="672" t="n">
        <f aca="false">I126+H127</f>
        <v>849811554</v>
      </c>
      <c r="M127" s="672" t="n">
        <f aca="false">I127-L127</f>
        <v>0</v>
      </c>
    </row>
    <row r="128" customFormat="false" ht="15" hidden="false" customHeight="false" outlineLevel="0" collapsed="false">
      <c r="A128" s="668" t="s">
        <v>1343</v>
      </c>
      <c r="B128" s="669" t="n">
        <v>44503</v>
      </c>
      <c r="C128" s="668" t="s">
        <v>1280</v>
      </c>
      <c r="D128" s="668" t="s">
        <v>1281</v>
      </c>
      <c r="E128" s="668" t="s">
        <v>1291</v>
      </c>
      <c r="F128" s="670" t="n">
        <v>-1514500</v>
      </c>
      <c r="G128" s="670" t="n">
        <v>0</v>
      </c>
      <c r="H128" s="670" t="n">
        <v>1514500</v>
      </c>
      <c r="I128" s="670" t="n">
        <v>851326054</v>
      </c>
      <c r="J128" s="671" t="s">
        <v>1283</v>
      </c>
      <c r="L128" s="672" t="n">
        <f aca="false">I127+H128</f>
        <v>851326054</v>
      </c>
      <c r="M128" s="672" t="n">
        <f aca="false">I128-L128</f>
        <v>0</v>
      </c>
    </row>
    <row r="129" customFormat="false" ht="15" hidden="false" customHeight="false" outlineLevel="0" collapsed="false">
      <c r="A129" s="668" t="s">
        <v>1343</v>
      </c>
      <c r="B129" s="669" t="n">
        <v>44503</v>
      </c>
      <c r="C129" s="668" t="s">
        <v>1280</v>
      </c>
      <c r="D129" s="668" t="s">
        <v>1281</v>
      </c>
      <c r="E129" s="668" t="s">
        <v>1315</v>
      </c>
      <c r="F129" s="670" t="n">
        <v>-150000</v>
      </c>
      <c r="G129" s="670" t="n">
        <v>0</v>
      </c>
      <c r="H129" s="670" t="n">
        <v>150000</v>
      </c>
      <c r="I129" s="670" t="n">
        <v>851476054</v>
      </c>
      <c r="J129" s="671" t="s">
        <v>1283</v>
      </c>
      <c r="L129" s="672" t="n">
        <f aca="false">I128+H129</f>
        <v>851476054</v>
      </c>
      <c r="M129" s="672" t="n">
        <f aca="false">I129-L129</f>
        <v>0</v>
      </c>
    </row>
    <row r="130" customFormat="false" ht="15" hidden="false" customHeight="false" outlineLevel="0" collapsed="false">
      <c r="A130" s="668" t="s">
        <v>1343</v>
      </c>
      <c r="B130" s="669" t="n">
        <v>44503</v>
      </c>
      <c r="C130" s="668" t="s">
        <v>1280</v>
      </c>
      <c r="D130" s="668" t="s">
        <v>1281</v>
      </c>
      <c r="E130" s="668" t="s">
        <v>1331</v>
      </c>
      <c r="F130" s="670" t="n">
        <v>-1827300</v>
      </c>
      <c r="G130" s="670" t="n">
        <v>0</v>
      </c>
      <c r="H130" s="670" t="n">
        <v>1827300</v>
      </c>
      <c r="I130" s="670" t="n">
        <v>853303354</v>
      </c>
      <c r="J130" s="671" t="s">
        <v>1283</v>
      </c>
      <c r="L130" s="672" t="n">
        <f aca="false">I129+H130</f>
        <v>853303354</v>
      </c>
      <c r="M130" s="672" t="n">
        <f aca="false">I130-L130</f>
        <v>0</v>
      </c>
    </row>
    <row r="131" customFormat="false" ht="15" hidden="false" customHeight="false" outlineLevel="0" collapsed="false">
      <c r="A131" s="668" t="s">
        <v>1343</v>
      </c>
      <c r="B131" s="669" t="n">
        <v>44503</v>
      </c>
      <c r="C131" s="668" t="s">
        <v>1280</v>
      </c>
      <c r="D131" s="668" t="s">
        <v>1281</v>
      </c>
      <c r="E131" s="668" t="s">
        <v>1340</v>
      </c>
      <c r="F131" s="670" t="n">
        <v>-266798</v>
      </c>
      <c r="G131" s="670" t="n">
        <v>0</v>
      </c>
      <c r="H131" s="670" t="n">
        <v>266798</v>
      </c>
      <c r="I131" s="670" t="n">
        <v>853570152</v>
      </c>
      <c r="J131" s="671" t="s">
        <v>1283</v>
      </c>
      <c r="L131" s="672" t="n">
        <f aca="false">I130+H131</f>
        <v>853570152</v>
      </c>
      <c r="M131" s="672" t="n">
        <f aca="false">I131-L131</f>
        <v>0</v>
      </c>
    </row>
    <row r="132" customFormat="false" ht="15" hidden="false" customHeight="false" outlineLevel="0" collapsed="false">
      <c r="A132" s="668" t="s">
        <v>1343</v>
      </c>
      <c r="B132" s="669" t="n">
        <v>44503</v>
      </c>
      <c r="C132" s="668" t="s">
        <v>1280</v>
      </c>
      <c r="D132" s="668" t="s">
        <v>1281</v>
      </c>
      <c r="E132" s="668" t="s">
        <v>1357</v>
      </c>
      <c r="F132" s="670" t="n">
        <v>-40008</v>
      </c>
      <c r="G132" s="670" t="n">
        <v>0</v>
      </c>
      <c r="H132" s="670" t="n">
        <v>40008</v>
      </c>
      <c r="I132" s="670" t="n">
        <v>853610160</v>
      </c>
      <c r="J132" s="671" t="s">
        <v>1283</v>
      </c>
      <c r="L132" s="672" t="n">
        <f aca="false">I131+H132</f>
        <v>853610160</v>
      </c>
      <c r="M132" s="672" t="n">
        <f aca="false">I132-L132</f>
        <v>0</v>
      </c>
    </row>
    <row r="133" customFormat="false" ht="15" hidden="false" customHeight="false" outlineLevel="0" collapsed="false">
      <c r="A133" s="668" t="s">
        <v>1343</v>
      </c>
      <c r="B133" s="669" t="n">
        <v>44503</v>
      </c>
      <c r="C133" s="668" t="s">
        <v>1280</v>
      </c>
      <c r="D133" s="668" t="s">
        <v>1281</v>
      </c>
      <c r="E133" s="668" t="s">
        <v>1329</v>
      </c>
      <c r="F133" s="670" t="n">
        <v>-1208000</v>
      </c>
      <c r="G133" s="670" t="n">
        <v>0</v>
      </c>
      <c r="H133" s="670" t="n">
        <v>1208000</v>
      </c>
      <c r="I133" s="670" t="n">
        <v>854818160</v>
      </c>
      <c r="J133" s="671" t="s">
        <v>1283</v>
      </c>
      <c r="L133" s="672" t="n">
        <f aca="false">I132+H133</f>
        <v>854818160</v>
      </c>
      <c r="M133" s="672" t="n">
        <f aca="false">I133-L133</f>
        <v>0</v>
      </c>
    </row>
    <row r="134" customFormat="false" ht="15" hidden="false" customHeight="false" outlineLevel="0" collapsed="false">
      <c r="A134" s="668" t="s">
        <v>1343</v>
      </c>
      <c r="B134" s="669" t="n">
        <v>44503</v>
      </c>
      <c r="C134" s="668" t="s">
        <v>1280</v>
      </c>
      <c r="D134" s="668" t="s">
        <v>1281</v>
      </c>
      <c r="E134" s="668" t="s">
        <v>1332</v>
      </c>
      <c r="F134" s="670" t="n">
        <v>-6986104</v>
      </c>
      <c r="G134" s="670" t="n">
        <v>0</v>
      </c>
      <c r="H134" s="670" t="n">
        <v>6986104</v>
      </c>
      <c r="I134" s="670" t="n">
        <v>861804264</v>
      </c>
      <c r="J134" s="671" t="s">
        <v>1283</v>
      </c>
      <c r="L134" s="672" t="n">
        <f aca="false">I133+H134</f>
        <v>861804264</v>
      </c>
      <c r="M134" s="672" t="n">
        <f aca="false">I134-L134</f>
        <v>0</v>
      </c>
    </row>
    <row r="135" customFormat="false" ht="15" hidden="false" customHeight="false" outlineLevel="0" collapsed="false">
      <c r="A135" s="668" t="s">
        <v>1343</v>
      </c>
      <c r="B135" s="669" t="n">
        <v>44503</v>
      </c>
      <c r="C135" s="668" t="s">
        <v>1280</v>
      </c>
      <c r="D135" s="668" t="s">
        <v>1281</v>
      </c>
      <c r="E135" s="668" t="s">
        <v>1358</v>
      </c>
      <c r="F135" s="670" t="n">
        <v>-1510000</v>
      </c>
      <c r="G135" s="670" t="n">
        <v>0</v>
      </c>
      <c r="H135" s="670" t="n">
        <v>1510000</v>
      </c>
      <c r="I135" s="670" t="n">
        <v>863314264</v>
      </c>
      <c r="J135" s="671" t="s">
        <v>1283</v>
      </c>
      <c r="L135" s="672" t="n">
        <f aca="false">I134+H135</f>
        <v>863314264</v>
      </c>
      <c r="M135" s="672" t="n">
        <f aca="false">I135-L135</f>
        <v>0</v>
      </c>
    </row>
    <row r="136" customFormat="false" ht="15" hidden="false" customHeight="false" outlineLevel="0" collapsed="false">
      <c r="A136" s="668" t="s">
        <v>1343</v>
      </c>
      <c r="B136" s="669" t="n">
        <v>44503</v>
      </c>
      <c r="C136" s="668" t="s">
        <v>1280</v>
      </c>
      <c r="D136" s="668" t="s">
        <v>1281</v>
      </c>
      <c r="E136" s="668" t="s">
        <v>1309</v>
      </c>
      <c r="F136" s="670" t="n">
        <v>-12262700</v>
      </c>
      <c r="G136" s="670" t="n">
        <v>0</v>
      </c>
      <c r="H136" s="670" t="n">
        <v>12262700</v>
      </c>
      <c r="I136" s="670" t="n">
        <v>875576964</v>
      </c>
      <c r="J136" s="671" t="s">
        <v>1283</v>
      </c>
      <c r="L136" s="672" t="n">
        <f aca="false">I135+H136</f>
        <v>875576964</v>
      </c>
      <c r="M136" s="672" t="n">
        <f aca="false">I136-L136</f>
        <v>0</v>
      </c>
    </row>
    <row r="137" customFormat="false" ht="15" hidden="false" customHeight="false" outlineLevel="0" collapsed="false">
      <c r="A137" s="668" t="s">
        <v>1343</v>
      </c>
      <c r="B137" s="669" t="n">
        <v>44503</v>
      </c>
      <c r="C137" s="668" t="s">
        <v>1280</v>
      </c>
      <c r="D137" s="668" t="s">
        <v>1281</v>
      </c>
      <c r="E137" s="668" t="s">
        <v>1299</v>
      </c>
      <c r="F137" s="670" t="n">
        <v>-1047000</v>
      </c>
      <c r="G137" s="670" t="n">
        <v>0</v>
      </c>
      <c r="H137" s="670" t="n">
        <v>1047000</v>
      </c>
      <c r="I137" s="670" t="n">
        <v>876623964</v>
      </c>
      <c r="J137" s="671" t="s">
        <v>1283</v>
      </c>
      <c r="L137" s="672" t="n">
        <f aca="false">I136+H137</f>
        <v>876623964</v>
      </c>
      <c r="M137" s="672" t="n">
        <f aca="false">I137-L137</f>
        <v>0</v>
      </c>
    </row>
    <row r="138" customFormat="false" ht="15" hidden="false" customHeight="false" outlineLevel="0" collapsed="false">
      <c r="A138" s="668" t="s">
        <v>1343</v>
      </c>
      <c r="B138" s="669" t="n">
        <v>44503</v>
      </c>
      <c r="C138" s="668" t="s">
        <v>1280</v>
      </c>
      <c r="D138" s="668" t="s">
        <v>1281</v>
      </c>
      <c r="E138" s="668" t="s">
        <v>1359</v>
      </c>
      <c r="F138" s="670" t="n">
        <v>-94500</v>
      </c>
      <c r="G138" s="670" t="n">
        <v>0</v>
      </c>
      <c r="H138" s="670" t="n">
        <v>94500</v>
      </c>
      <c r="I138" s="670" t="n">
        <v>876718464</v>
      </c>
      <c r="J138" s="671" t="s">
        <v>1283</v>
      </c>
      <c r="L138" s="672" t="n">
        <f aca="false">I137+H138</f>
        <v>876718464</v>
      </c>
      <c r="M138" s="672" t="n">
        <f aca="false">I138-L138</f>
        <v>0</v>
      </c>
    </row>
    <row r="139" customFormat="false" ht="15" hidden="false" customHeight="false" outlineLevel="0" collapsed="false">
      <c r="A139" s="668" t="s">
        <v>1343</v>
      </c>
      <c r="B139" s="669" t="n">
        <v>44503</v>
      </c>
      <c r="C139" s="668" t="s">
        <v>1280</v>
      </c>
      <c r="D139" s="668" t="s">
        <v>1281</v>
      </c>
      <c r="E139" s="668" t="s">
        <v>1359</v>
      </c>
      <c r="F139" s="670" t="n">
        <v>-94500</v>
      </c>
      <c r="G139" s="670" t="n">
        <v>0</v>
      </c>
      <c r="H139" s="670" t="n">
        <v>94500</v>
      </c>
      <c r="I139" s="670" t="n">
        <v>876812964</v>
      </c>
      <c r="J139" s="671" t="s">
        <v>1283</v>
      </c>
      <c r="L139" s="672" t="n">
        <f aca="false">I138+H139</f>
        <v>876812964</v>
      </c>
      <c r="M139" s="672" t="n">
        <f aca="false">I139-L139</f>
        <v>0</v>
      </c>
    </row>
    <row r="140" customFormat="false" ht="15" hidden="false" customHeight="false" outlineLevel="0" collapsed="false">
      <c r="A140" s="668" t="s">
        <v>1343</v>
      </c>
      <c r="B140" s="669" t="n">
        <v>44503</v>
      </c>
      <c r="C140" s="668" t="s">
        <v>1280</v>
      </c>
      <c r="D140" s="668" t="s">
        <v>1281</v>
      </c>
      <c r="E140" s="668" t="s">
        <v>1313</v>
      </c>
      <c r="F140" s="670" t="n">
        <v>-61368</v>
      </c>
      <c r="G140" s="670" t="n">
        <v>0</v>
      </c>
      <c r="H140" s="670" t="n">
        <v>61368</v>
      </c>
      <c r="I140" s="670" t="n">
        <v>876874332</v>
      </c>
      <c r="J140" s="671" t="s">
        <v>1283</v>
      </c>
      <c r="L140" s="672" t="n">
        <f aca="false">I139+H140</f>
        <v>876874332</v>
      </c>
      <c r="M140" s="672" t="n">
        <f aca="false">I140-L140</f>
        <v>0</v>
      </c>
    </row>
    <row r="141" customFormat="false" ht="15" hidden="false" customHeight="false" outlineLevel="0" collapsed="false">
      <c r="A141" s="668" t="s">
        <v>1343</v>
      </c>
      <c r="B141" s="669" t="n">
        <v>44503</v>
      </c>
      <c r="C141" s="668" t="s">
        <v>1280</v>
      </c>
      <c r="D141" s="668" t="s">
        <v>1281</v>
      </c>
      <c r="E141" s="668" t="s">
        <v>1339</v>
      </c>
      <c r="F141" s="670" t="n">
        <v>-28000</v>
      </c>
      <c r="G141" s="670" t="n">
        <v>0</v>
      </c>
      <c r="H141" s="670" t="n">
        <v>28000</v>
      </c>
      <c r="I141" s="670" t="n">
        <v>876902332</v>
      </c>
      <c r="J141" s="671" t="s">
        <v>1283</v>
      </c>
      <c r="L141" s="672" t="n">
        <f aca="false">I140+H141</f>
        <v>876902332</v>
      </c>
      <c r="M141" s="672" t="n">
        <f aca="false">I141-L141</f>
        <v>0</v>
      </c>
    </row>
    <row r="142" customFormat="false" ht="15" hidden="false" customHeight="false" outlineLevel="0" collapsed="false">
      <c r="A142" s="668" t="s">
        <v>1343</v>
      </c>
      <c r="B142" s="669" t="n">
        <v>44503</v>
      </c>
      <c r="C142" s="668" t="s">
        <v>1280</v>
      </c>
      <c r="D142" s="668" t="s">
        <v>1281</v>
      </c>
      <c r="E142" s="668" t="s">
        <v>1342</v>
      </c>
      <c r="F142" s="670" t="n">
        <v>-8019900</v>
      </c>
      <c r="G142" s="670" t="n">
        <v>0</v>
      </c>
      <c r="H142" s="670" t="n">
        <v>8019900</v>
      </c>
      <c r="I142" s="670" t="n">
        <v>884922232</v>
      </c>
      <c r="J142" s="671" t="s">
        <v>1283</v>
      </c>
      <c r="L142" s="672" t="n">
        <f aca="false">I141+H142</f>
        <v>884922232</v>
      </c>
      <c r="M142" s="672" t="n">
        <f aca="false">I142-L142</f>
        <v>0</v>
      </c>
    </row>
    <row r="143" customFormat="false" ht="15" hidden="false" customHeight="false" outlineLevel="0" collapsed="false">
      <c r="A143" s="668" t="s">
        <v>1343</v>
      </c>
      <c r="B143" s="669" t="n">
        <v>44503</v>
      </c>
      <c r="C143" s="668" t="s">
        <v>1280</v>
      </c>
      <c r="D143" s="668" t="s">
        <v>1281</v>
      </c>
      <c r="E143" s="668" t="s">
        <v>1342</v>
      </c>
      <c r="F143" s="670" t="n">
        <v>-273000</v>
      </c>
      <c r="G143" s="670" t="n">
        <v>0</v>
      </c>
      <c r="H143" s="670" t="n">
        <v>273000</v>
      </c>
      <c r="I143" s="670" t="n">
        <v>885195232</v>
      </c>
      <c r="J143" s="671" t="s">
        <v>1283</v>
      </c>
      <c r="L143" s="672" t="n">
        <f aca="false">I142+H143</f>
        <v>885195232</v>
      </c>
      <c r="M143" s="672" t="n">
        <f aca="false">I143-L143</f>
        <v>0</v>
      </c>
    </row>
    <row r="144" customFormat="false" ht="15" hidden="false" customHeight="false" outlineLevel="0" collapsed="false">
      <c r="A144" s="668" t="s">
        <v>1343</v>
      </c>
      <c r="B144" s="669" t="n">
        <v>44503</v>
      </c>
      <c r="C144" s="668" t="s">
        <v>1280</v>
      </c>
      <c r="D144" s="668" t="s">
        <v>1281</v>
      </c>
      <c r="E144" s="668" t="s">
        <v>1306</v>
      </c>
      <c r="F144" s="670" t="n">
        <v>-425500</v>
      </c>
      <c r="G144" s="670" t="n">
        <v>0</v>
      </c>
      <c r="H144" s="670" t="n">
        <v>425500</v>
      </c>
      <c r="I144" s="670" t="n">
        <v>885620732</v>
      </c>
      <c r="J144" s="671" t="s">
        <v>1283</v>
      </c>
      <c r="L144" s="672" t="n">
        <f aca="false">I143+H144</f>
        <v>885620732</v>
      </c>
      <c r="M144" s="672" t="n">
        <f aca="false">I144-L144</f>
        <v>0</v>
      </c>
    </row>
    <row r="145" customFormat="false" ht="15" hidden="false" customHeight="false" outlineLevel="0" collapsed="false">
      <c r="A145" s="668" t="s">
        <v>1343</v>
      </c>
      <c r="B145" s="669" t="n">
        <v>44503</v>
      </c>
      <c r="C145" s="668" t="s">
        <v>1280</v>
      </c>
      <c r="D145" s="668" t="s">
        <v>1281</v>
      </c>
      <c r="E145" s="668" t="s">
        <v>1340</v>
      </c>
      <c r="F145" s="670" t="n">
        <v>-4194500</v>
      </c>
      <c r="G145" s="670" t="n">
        <v>0</v>
      </c>
      <c r="H145" s="670" t="n">
        <v>4194500</v>
      </c>
      <c r="I145" s="670" t="n">
        <v>889815232</v>
      </c>
      <c r="J145" s="671" t="s">
        <v>1283</v>
      </c>
      <c r="L145" s="672" t="n">
        <f aca="false">I144+H145</f>
        <v>889815232</v>
      </c>
      <c r="M145" s="672" t="n">
        <f aca="false">I145-L145</f>
        <v>0</v>
      </c>
    </row>
    <row r="146" customFormat="false" ht="15" hidden="false" customHeight="false" outlineLevel="0" collapsed="false">
      <c r="A146" s="668" t="s">
        <v>1343</v>
      </c>
      <c r="B146" s="669" t="n">
        <v>44503</v>
      </c>
      <c r="C146" s="668" t="s">
        <v>1285</v>
      </c>
      <c r="D146" s="668" t="s">
        <v>1281</v>
      </c>
      <c r="E146" s="668" t="s">
        <v>1360</v>
      </c>
      <c r="F146" s="670" t="n">
        <v>-62233900</v>
      </c>
      <c r="G146" s="670" t="n">
        <v>0</v>
      </c>
      <c r="H146" s="670" t="n">
        <v>62233900</v>
      </c>
      <c r="I146" s="670" t="n">
        <v>952049132</v>
      </c>
      <c r="J146" s="671" t="s">
        <v>1283</v>
      </c>
      <c r="L146" s="672" t="n">
        <f aca="false">I145+H146</f>
        <v>952049132</v>
      </c>
      <c r="M146" s="672" t="n">
        <f aca="false">I146-L146</f>
        <v>0</v>
      </c>
    </row>
    <row r="147" customFormat="false" ht="15" hidden="false" customHeight="false" outlineLevel="0" collapsed="false">
      <c r="A147" s="668" t="s">
        <v>1343</v>
      </c>
      <c r="B147" s="669" t="n">
        <v>44503</v>
      </c>
      <c r="C147" s="668" t="s">
        <v>1280</v>
      </c>
      <c r="D147" s="668" t="s">
        <v>1281</v>
      </c>
      <c r="E147" s="668" t="s">
        <v>1287</v>
      </c>
      <c r="F147" s="670" t="n">
        <v>-317000</v>
      </c>
      <c r="G147" s="670" t="n">
        <v>0</v>
      </c>
      <c r="H147" s="670" t="n">
        <v>317000</v>
      </c>
      <c r="I147" s="670" t="n">
        <v>952366132</v>
      </c>
      <c r="J147" s="671" t="s">
        <v>1283</v>
      </c>
      <c r="L147" s="672" t="n">
        <f aca="false">I146+H147</f>
        <v>952366132</v>
      </c>
      <c r="M147" s="672" t="n">
        <f aca="false">I147-L147</f>
        <v>0</v>
      </c>
    </row>
    <row r="148" customFormat="false" ht="15" hidden="false" customHeight="false" outlineLevel="0" collapsed="false">
      <c r="A148" s="668" t="s">
        <v>1343</v>
      </c>
      <c r="B148" s="669" t="n">
        <v>44503</v>
      </c>
      <c r="C148" s="668" t="s">
        <v>1280</v>
      </c>
      <c r="D148" s="668" t="s">
        <v>1281</v>
      </c>
      <c r="E148" s="668" t="s">
        <v>1307</v>
      </c>
      <c r="F148" s="670" t="n">
        <v>-854000</v>
      </c>
      <c r="G148" s="670" t="n">
        <v>0</v>
      </c>
      <c r="H148" s="670" t="n">
        <v>854000</v>
      </c>
      <c r="I148" s="670" t="n">
        <v>953220132</v>
      </c>
      <c r="J148" s="671" t="s">
        <v>1283</v>
      </c>
      <c r="L148" s="672" t="n">
        <f aca="false">I147+H148</f>
        <v>953220132</v>
      </c>
      <c r="M148" s="672" t="n">
        <f aca="false">I148-L148</f>
        <v>0</v>
      </c>
    </row>
    <row r="149" customFormat="false" ht="15" hidden="false" customHeight="false" outlineLevel="0" collapsed="false">
      <c r="A149" s="668" t="s">
        <v>1361</v>
      </c>
      <c r="B149" s="669" t="n">
        <v>44504</v>
      </c>
      <c r="C149" s="668" t="s">
        <v>1280</v>
      </c>
      <c r="D149" s="668" t="s">
        <v>1281</v>
      </c>
      <c r="E149" s="668" t="s">
        <v>1282</v>
      </c>
      <c r="F149" s="670" t="n">
        <v>-1723000</v>
      </c>
      <c r="G149" s="670" t="n">
        <v>0</v>
      </c>
      <c r="H149" s="670" t="n">
        <v>1723000</v>
      </c>
      <c r="I149" s="670" t="n">
        <v>954943132</v>
      </c>
      <c r="J149" s="671" t="s">
        <v>1283</v>
      </c>
      <c r="L149" s="672" t="n">
        <f aca="false">I148+H149</f>
        <v>954943132</v>
      </c>
      <c r="M149" s="672" t="n">
        <f aca="false">I149-L149</f>
        <v>0</v>
      </c>
    </row>
    <row r="150" customFormat="false" ht="15" hidden="false" customHeight="false" outlineLevel="0" collapsed="false">
      <c r="A150" s="668" t="s">
        <v>1361</v>
      </c>
      <c r="B150" s="669" t="n">
        <v>44504</v>
      </c>
      <c r="C150" s="668" t="s">
        <v>1280</v>
      </c>
      <c r="D150" s="668" t="s">
        <v>1281</v>
      </c>
      <c r="E150" s="668" t="s">
        <v>1359</v>
      </c>
      <c r="F150" s="670" t="n">
        <v>-300000</v>
      </c>
      <c r="G150" s="670" t="n">
        <v>0</v>
      </c>
      <c r="H150" s="670" t="n">
        <v>300000</v>
      </c>
      <c r="I150" s="670" t="n">
        <v>955243132</v>
      </c>
      <c r="J150" s="671" t="s">
        <v>1283</v>
      </c>
      <c r="L150" s="672" t="n">
        <f aca="false">I149+H150</f>
        <v>955243132</v>
      </c>
      <c r="M150" s="672" t="n">
        <f aca="false">I150-L150</f>
        <v>0</v>
      </c>
    </row>
    <row r="151" customFormat="false" ht="15" hidden="false" customHeight="false" outlineLevel="0" collapsed="false">
      <c r="A151" s="668" t="s">
        <v>1343</v>
      </c>
      <c r="B151" s="669" t="n">
        <v>44503</v>
      </c>
      <c r="C151" s="668" t="s">
        <v>1285</v>
      </c>
      <c r="D151" s="668" t="s">
        <v>1281</v>
      </c>
      <c r="E151" s="668" t="s">
        <v>1322</v>
      </c>
      <c r="F151" s="670" t="n">
        <v>-1560000</v>
      </c>
      <c r="G151" s="670" t="n">
        <v>0</v>
      </c>
      <c r="H151" s="670" t="n">
        <v>1560000</v>
      </c>
      <c r="I151" s="670" t="n">
        <v>956803132</v>
      </c>
      <c r="J151" s="671" t="s">
        <v>1283</v>
      </c>
      <c r="L151" s="672" t="n">
        <f aca="false">I150+H151</f>
        <v>956803132</v>
      </c>
      <c r="M151" s="672" t="n">
        <f aca="false">I151-L151</f>
        <v>0</v>
      </c>
    </row>
    <row r="152" customFormat="false" ht="15" hidden="false" customHeight="false" outlineLevel="0" collapsed="false">
      <c r="A152" s="668" t="s">
        <v>1343</v>
      </c>
      <c r="B152" s="669" t="n">
        <v>44503</v>
      </c>
      <c r="C152" s="668" t="s">
        <v>1280</v>
      </c>
      <c r="D152" s="668" t="s">
        <v>1281</v>
      </c>
      <c r="E152" s="668" t="s">
        <v>1323</v>
      </c>
      <c r="F152" s="670" t="n">
        <v>-187500</v>
      </c>
      <c r="G152" s="670" t="n">
        <v>0</v>
      </c>
      <c r="H152" s="670" t="n">
        <v>187500</v>
      </c>
      <c r="I152" s="670" t="n">
        <v>956990632</v>
      </c>
      <c r="J152" s="671" t="s">
        <v>1283</v>
      </c>
      <c r="L152" s="672" t="n">
        <f aca="false">I151+H152</f>
        <v>956990632</v>
      </c>
      <c r="M152" s="672" t="n">
        <f aca="false">I152-L152</f>
        <v>0</v>
      </c>
    </row>
    <row r="153" customFormat="false" ht="15" hidden="false" customHeight="false" outlineLevel="0" collapsed="false">
      <c r="A153" s="668" t="s">
        <v>1361</v>
      </c>
      <c r="B153" s="669" t="n">
        <v>44504</v>
      </c>
      <c r="C153" s="668" t="s">
        <v>1280</v>
      </c>
      <c r="D153" s="668" t="s">
        <v>1281</v>
      </c>
      <c r="E153" s="668" t="s">
        <v>1362</v>
      </c>
      <c r="F153" s="670" t="n">
        <v>-40000</v>
      </c>
      <c r="G153" s="670" t="n">
        <v>0</v>
      </c>
      <c r="H153" s="670" t="n">
        <v>40000</v>
      </c>
      <c r="I153" s="670" t="n">
        <v>957030632</v>
      </c>
      <c r="J153" s="671" t="s">
        <v>1283</v>
      </c>
      <c r="L153" s="672" t="n">
        <f aca="false">I152+H153</f>
        <v>957030632</v>
      </c>
      <c r="M153" s="672" t="n">
        <f aca="false">I153-L153</f>
        <v>0</v>
      </c>
    </row>
    <row r="154" customFormat="false" ht="15" hidden="false" customHeight="false" outlineLevel="0" collapsed="false">
      <c r="A154" s="668" t="s">
        <v>1361</v>
      </c>
      <c r="B154" s="669" t="n">
        <v>44504</v>
      </c>
      <c r="C154" s="668" t="s">
        <v>1285</v>
      </c>
      <c r="D154" s="668" t="s">
        <v>1281</v>
      </c>
      <c r="E154" s="668" t="s">
        <v>1286</v>
      </c>
      <c r="F154" s="670" t="n">
        <v>-2022600</v>
      </c>
      <c r="G154" s="670" t="n">
        <v>0</v>
      </c>
      <c r="H154" s="670" t="n">
        <v>2022600</v>
      </c>
      <c r="I154" s="670" t="n">
        <v>959053232</v>
      </c>
      <c r="J154" s="671" t="s">
        <v>1283</v>
      </c>
      <c r="L154" s="672" t="n">
        <f aca="false">I153+H154</f>
        <v>959053232</v>
      </c>
      <c r="M154" s="672" t="n">
        <f aca="false">I154-L154</f>
        <v>0</v>
      </c>
    </row>
    <row r="155" customFormat="false" ht="15" hidden="false" customHeight="false" outlineLevel="0" collapsed="false">
      <c r="A155" s="668" t="s">
        <v>1361</v>
      </c>
      <c r="B155" s="669" t="n">
        <v>44504</v>
      </c>
      <c r="C155" s="668" t="s">
        <v>1285</v>
      </c>
      <c r="D155" s="668" t="s">
        <v>1281</v>
      </c>
      <c r="E155" s="668" t="s">
        <v>1286</v>
      </c>
      <c r="F155" s="670" t="n">
        <v>-35747000</v>
      </c>
      <c r="G155" s="670" t="n">
        <v>0</v>
      </c>
      <c r="H155" s="670" t="n">
        <v>35747000</v>
      </c>
      <c r="I155" s="670" t="n">
        <v>994800232</v>
      </c>
      <c r="J155" s="671" t="s">
        <v>1283</v>
      </c>
      <c r="L155" s="672" t="n">
        <f aca="false">I154+H155</f>
        <v>994800232</v>
      </c>
      <c r="M155" s="672" t="n">
        <f aca="false">I155-L155</f>
        <v>0</v>
      </c>
    </row>
    <row r="156" customFormat="false" ht="15" hidden="false" customHeight="false" outlineLevel="0" collapsed="false">
      <c r="A156" s="668" t="s">
        <v>1361</v>
      </c>
      <c r="B156" s="669" t="n">
        <v>44504</v>
      </c>
      <c r="C156" s="668" t="s">
        <v>1280</v>
      </c>
      <c r="D156" s="668" t="s">
        <v>1281</v>
      </c>
      <c r="E156" s="668" t="s">
        <v>1284</v>
      </c>
      <c r="F156" s="670" t="n">
        <v>-8658518</v>
      </c>
      <c r="G156" s="670" t="n">
        <v>0</v>
      </c>
      <c r="H156" s="670" t="n">
        <v>8658518</v>
      </c>
      <c r="I156" s="670" t="n">
        <v>1003458750</v>
      </c>
      <c r="J156" s="671" t="s">
        <v>1283</v>
      </c>
      <c r="L156" s="672" t="n">
        <f aca="false">I155+H156</f>
        <v>1003458750</v>
      </c>
      <c r="M156" s="672" t="n">
        <f aca="false">I156-L156</f>
        <v>0</v>
      </c>
    </row>
    <row r="157" customFormat="false" ht="15" hidden="false" customHeight="false" outlineLevel="0" collapsed="false">
      <c r="A157" s="668" t="s">
        <v>1361</v>
      </c>
      <c r="B157" s="669" t="n">
        <v>44504</v>
      </c>
      <c r="C157" s="668" t="s">
        <v>1280</v>
      </c>
      <c r="D157" s="668" t="s">
        <v>1281</v>
      </c>
      <c r="E157" s="668" t="s">
        <v>1312</v>
      </c>
      <c r="F157" s="670" t="n">
        <v>-8513222</v>
      </c>
      <c r="G157" s="670" t="n">
        <v>0</v>
      </c>
      <c r="H157" s="670" t="n">
        <v>8513222</v>
      </c>
      <c r="I157" s="670" t="n">
        <v>1011971972</v>
      </c>
      <c r="J157" s="671" t="s">
        <v>1283</v>
      </c>
      <c r="L157" s="672" t="n">
        <f aca="false">I156+H157</f>
        <v>1011971972</v>
      </c>
      <c r="M157" s="672" t="n">
        <f aca="false">I157-L157</f>
        <v>0</v>
      </c>
    </row>
    <row r="158" customFormat="false" ht="15" hidden="false" customHeight="false" outlineLevel="0" collapsed="false">
      <c r="A158" s="668" t="s">
        <v>1361</v>
      </c>
      <c r="B158" s="669" t="n">
        <v>44504</v>
      </c>
      <c r="C158" s="668" t="s">
        <v>1280</v>
      </c>
      <c r="D158" s="668" t="s">
        <v>1281</v>
      </c>
      <c r="E158" s="668" t="s">
        <v>1314</v>
      </c>
      <c r="F158" s="670" t="n">
        <v>-4633500</v>
      </c>
      <c r="G158" s="670" t="n">
        <v>0</v>
      </c>
      <c r="H158" s="670" t="n">
        <v>4633500</v>
      </c>
      <c r="I158" s="670" t="n">
        <v>1016605472</v>
      </c>
      <c r="J158" s="671" t="s">
        <v>1283</v>
      </c>
      <c r="L158" s="672" t="n">
        <f aca="false">I157+H158</f>
        <v>1016605472</v>
      </c>
      <c r="M158" s="672" t="n">
        <f aca="false">I158-L158</f>
        <v>0</v>
      </c>
    </row>
    <row r="159" customFormat="false" ht="15" hidden="false" customHeight="false" outlineLevel="0" collapsed="false">
      <c r="A159" s="668" t="s">
        <v>1361</v>
      </c>
      <c r="B159" s="669" t="n">
        <v>44504</v>
      </c>
      <c r="C159" s="668" t="s">
        <v>1280</v>
      </c>
      <c r="D159" s="668" t="s">
        <v>1281</v>
      </c>
      <c r="E159" s="668" t="s">
        <v>1287</v>
      </c>
      <c r="F159" s="670" t="n">
        <v>-8680200</v>
      </c>
      <c r="G159" s="670" t="n">
        <v>0</v>
      </c>
      <c r="H159" s="670" t="n">
        <v>8680200</v>
      </c>
      <c r="I159" s="670" t="n">
        <v>1025285672</v>
      </c>
      <c r="J159" s="671" t="s">
        <v>1283</v>
      </c>
      <c r="L159" s="672" t="n">
        <f aca="false">I158+H159</f>
        <v>1025285672</v>
      </c>
      <c r="M159" s="672" t="n">
        <f aca="false">I159-L159</f>
        <v>0</v>
      </c>
    </row>
    <row r="160" customFormat="false" ht="15" hidden="false" customHeight="false" outlineLevel="0" collapsed="false">
      <c r="A160" s="668" t="s">
        <v>1361</v>
      </c>
      <c r="B160" s="669" t="n">
        <v>44504</v>
      </c>
      <c r="C160" s="668" t="s">
        <v>1280</v>
      </c>
      <c r="D160" s="668" t="s">
        <v>1281</v>
      </c>
      <c r="E160" s="668" t="s">
        <v>1301</v>
      </c>
      <c r="F160" s="670" t="n">
        <v>-7550000</v>
      </c>
      <c r="G160" s="670" t="n">
        <v>0</v>
      </c>
      <c r="H160" s="670" t="n">
        <v>7550000</v>
      </c>
      <c r="I160" s="670" t="n">
        <v>1032835672</v>
      </c>
      <c r="J160" s="671" t="s">
        <v>1283</v>
      </c>
      <c r="L160" s="672" t="n">
        <f aca="false">I159+H160</f>
        <v>1032835672</v>
      </c>
      <c r="M160" s="672" t="n">
        <f aca="false">I160-L160</f>
        <v>0</v>
      </c>
    </row>
    <row r="161" customFormat="false" ht="15" hidden="false" customHeight="false" outlineLevel="0" collapsed="false">
      <c r="A161" s="668" t="s">
        <v>1361</v>
      </c>
      <c r="B161" s="669" t="n">
        <v>44504</v>
      </c>
      <c r="C161" s="668" t="s">
        <v>1280</v>
      </c>
      <c r="D161" s="668" t="s">
        <v>1281</v>
      </c>
      <c r="E161" s="668" t="s">
        <v>1363</v>
      </c>
      <c r="F161" s="670" t="n">
        <v>-2988000</v>
      </c>
      <c r="G161" s="670" t="n">
        <v>0</v>
      </c>
      <c r="H161" s="670" t="n">
        <v>2988000</v>
      </c>
      <c r="I161" s="670" t="n">
        <v>1035823672</v>
      </c>
      <c r="J161" s="671" t="s">
        <v>1283</v>
      </c>
      <c r="L161" s="672" t="n">
        <f aca="false">I160+H161</f>
        <v>1035823672</v>
      </c>
      <c r="M161" s="672" t="n">
        <f aca="false">I161-L161</f>
        <v>0</v>
      </c>
    </row>
    <row r="162" customFormat="false" ht="15" hidden="false" customHeight="false" outlineLevel="0" collapsed="false">
      <c r="A162" s="668" t="s">
        <v>1361</v>
      </c>
      <c r="B162" s="669" t="n">
        <v>44504</v>
      </c>
      <c r="C162" s="668" t="s">
        <v>1280</v>
      </c>
      <c r="D162" s="668" t="s">
        <v>1281</v>
      </c>
      <c r="E162" s="668" t="s">
        <v>1295</v>
      </c>
      <c r="F162" s="670" t="n">
        <v>-3718500</v>
      </c>
      <c r="G162" s="670" t="n">
        <v>0</v>
      </c>
      <c r="H162" s="670" t="n">
        <v>3718500</v>
      </c>
      <c r="I162" s="670" t="n">
        <v>1039542172</v>
      </c>
      <c r="J162" s="671" t="s">
        <v>1283</v>
      </c>
      <c r="L162" s="672" t="n">
        <f aca="false">I161+H162</f>
        <v>1039542172</v>
      </c>
      <c r="M162" s="672" t="n">
        <f aca="false">I162-L162</f>
        <v>0</v>
      </c>
    </row>
    <row r="163" customFormat="false" ht="15" hidden="false" customHeight="false" outlineLevel="0" collapsed="false">
      <c r="A163" s="668" t="s">
        <v>1361</v>
      </c>
      <c r="B163" s="669" t="n">
        <v>44504</v>
      </c>
      <c r="C163" s="668" t="s">
        <v>1280</v>
      </c>
      <c r="D163" s="668" t="s">
        <v>1281</v>
      </c>
      <c r="E163" s="668" t="s">
        <v>1317</v>
      </c>
      <c r="F163" s="670" t="n">
        <v>-4323000</v>
      </c>
      <c r="G163" s="670" t="n">
        <v>0</v>
      </c>
      <c r="H163" s="670" t="n">
        <v>4323000</v>
      </c>
      <c r="I163" s="670" t="n">
        <v>1043865172</v>
      </c>
      <c r="J163" s="671" t="s">
        <v>1283</v>
      </c>
      <c r="L163" s="672" t="n">
        <f aca="false">I162+H163</f>
        <v>1043865172</v>
      </c>
      <c r="M163" s="672" t="n">
        <f aca="false">I163-L163</f>
        <v>0</v>
      </c>
    </row>
    <row r="164" customFormat="false" ht="15" hidden="false" customHeight="false" outlineLevel="0" collapsed="false">
      <c r="A164" s="668" t="s">
        <v>1361</v>
      </c>
      <c r="B164" s="669" t="n">
        <v>44504</v>
      </c>
      <c r="C164" s="668" t="s">
        <v>1280</v>
      </c>
      <c r="D164" s="668" t="s">
        <v>1281</v>
      </c>
      <c r="E164" s="668" t="s">
        <v>1364</v>
      </c>
      <c r="F164" s="670" t="n">
        <v>-30000</v>
      </c>
      <c r="G164" s="670" t="n">
        <v>0</v>
      </c>
      <c r="H164" s="670" t="n">
        <v>30000</v>
      </c>
      <c r="I164" s="670" t="n">
        <v>1043895172</v>
      </c>
      <c r="J164" s="671" t="s">
        <v>1283</v>
      </c>
      <c r="L164" s="672" t="n">
        <f aca="false">I163+H164</f>
        <v>1043895172</v>
      </c>
      <c r="M164" s="672" t="n">
        <f aca="false">I164-L164</f>
        <v>0</v>
      </c>
    </row>
    <row r="165" customFormat="false" ht="15" hidden="false" customHeight="false" outlineLevel="0" collapsed="false">
      <c r="A165" s="668" t="s">
        <v>1361</v>
      </c>
      <c r="B165" s="669" t="n">
        <v>44504</v>
      </c>
      <c r="C165" s="668" t="s">
        <v>1280</v>
      </c>
      <c r="D165" s="668" t="s">
        <v>1281</v>
      </c>
      <c r="E165" s="668" t="s">
        <v>1304</v>
      </c>
      <c r="F165" s="670" t="n">
        <v>-298700</v>
      </c>
      <c r="G165" s="670" t="n">
        <v>0</v>
      </c>
      <c r="H165" s="670" t="n">
        <v>298700</v>
      </c>
      <c r="I165" s="670" t="n">
        <v>1044193872</v>
      </c>
      <c r="J165" s="671" t="s">
        <v>1283</v>
      </c>
      <c r="L165" s="672" t="n">
        <f aca="false">I164+H165</f>
        <v>1044193872</v>
      </c>
      <c r="M165" s="672" t="n">
        <f aca="false">I165-L165</f>
        <v>0</v>
      </c>
    </row>
    <row r="166" customFormat="false" ht="15" hidden="false" customHeight="false" outlineLevel="0" collapsed="false">
      <c r="A166" s="668" t="s">
        <v>1361</v>
      </c>
      <c r="B166" s="669" t="n">
        <v>44504</v>
      </c>
      <c r="C166" s="668" t="s">
        <v>1280</v>
      </c>
      <c r="D166" s="668" t="s">
        <v>1281</v>
      </c>
      <c r="E166" s="668" t="s">
        <v>1319</v>
      </c>
      <c r="F166" s="670" t="n">
        <v>-1585000</v>
      </c>
      <c r="G166" s="670" t="n">
        <v>0</v>
      </c>
      <c r="H166" s="670" t="n">
        <v>1585000</v>
      </c>
      <c r="I166" s="670" t="n">
        <v>1045778872</v>
      </c>
      <c r="J166" s="671" t="s">
        <v>1283</v>
      </c>
      <c r="L166" s="672" t="n">
        <f aca="false">I165+H166</f>
        <v>1045778872</v>
      </c>
      <c r="M166" s="672" t="n">
        <f aca="false">I166-L166</f>
        <v>0</v>
      </c>
    </row>
    <row r="167" customFormat="false" ht="15" hidden="false" customHeight="false" outlineLevel="0" collapsed="false">
      <c r="A167" s="668" t="s">
        <v>1361</v>
      </c>
      <c r="B167" s="669" t="n">
        <v>44504</v>
      </c>
      <c r="C167" s="668" t="s">
        <v>1280</v>
      </c>
      <c r="D167" s="668" t="s">
        <v>1281</v>
      </c>
      <c r="E167" s="668" t="s">
        <v>1297</v>
      </c>
      <c r="F167" s="670" t="n">
        <v>-4322000</v>
      </c>
      <c r="G167" s="670" t="n">
        <v>0</v>
      </c>
      <c r="H167" s="670" t="n">
        <v>4322000</v>
      </c>
      <c r="I167" s="670" t="n">
        <v>1050100872</v>
      </c>
      <c r="J167" s="671" t="s">
        <v>1283</v>
      </c>
      <c r="L167" s="672" t="n">
        <f aca="false">I166+H167</f>
        <v>1050100872</v>
      </c>
      <c r="M167" s="672" t="n">
        <f aca="false">I167-L167</f>
        <v>0</v>
      </c>
    </row>
    <row r="168" customFormat="false" ht="15" hidden="false" customHeight="false" outlineLevel="0" collapsed="false">
      <c r="A168" s="668" t="s">
        <v>1361</v>
      </c>
      <c r="B168" s="669" t="n">
        <v>44504</v>
      </c>
      <c r="C168" s="668" t="s">
        <v>1280</v>
      </c>
      <c r="D168" s="668" t="s">
        <v>1281</v>
      </c>
      <c r="E168" s="668" t="s">
        <v>1365</v>
      </c>
      <c r="F168" s="670" t="n">
        <v>-16500</v>
      </c>
      <c r="G168" s="670" t="n">
        <v>0</v>
      </c>
      <c r="H168" s="670" t="n">
        <v>16500</v>
      </c>
      <c r="I168" s="670" t="n">
        <v>1050117372</v>
      </c>
      <c r="J168" s="671" t="s">
        <v>1283</v>
      </c>
      <c r="L168" s="672" t="n">
        <f aca="false">I167+H168</f>
        <v>1050117372</v>
      </c>
      <c r="M168" s="672" t="n">
        <f aca="false">I168-L168</f>
        <v>0</v>
      </c>
    </row>
    <row r="169" customFormat="false" ht="15" hidden="false" customHeight="false" outlineLevel="0" collapsed="false">
      <c r="A169" s="668" t="s">
        <v>1361</v>
      </c>
      <c r="B169" s="669" t="n">
        <v>44504</v>
      </c>
      <c r="C169" s="668" t="s">
        <v>1280</v>
      </c>
      <c r="D169" s="668" t="s">
        <v>1281</v>
      </c>
      <c r="E169" s="668" t="s">
        <v>1366</v>
      </c>
      <c r="F169" s="670" t="n">
        <v>-52000</v>
      </c>
      <c r="G169" s="670" t="n">
        <v>0</v>
      </c>
      <c r="H169" s="670" t="n">
        <v>52000</v>
      </c>
      <c r="I169" s="670" t="n">
        <v>1050169372</v>
      </c>
      <c r="J169" s="671" t="s">
        <v>1283</v>
      </c>
      <c r="L169" s="672" t="n">
        <f aca="false">I168+H169</f>
        <v>1050169372</v>
      </c>
      <c r="M169" s="672" t="n">
        <f aca="false">I169-L169</f>
        <v>0</v>
      </c>
    </row>
    <row r="170" customFormat="false" ht="15" hidden="false" customHeight="false" outlineLevel="0" collapsed="false">
      <c r="A170" s="668" t="s">
        <v>1361</v>
      </c>
      <c r="B170" s="669" t="n">
        <v>44504</v>
      </c>
      <c r="C170" s="668" t="s">
        <v>1280</v>
      </c>
      <c r="D170" s="668" t="s">
        <v>1281</v>
      </c>
      <c r="E170" s="668" t="s">
        <v>1344</v>
      </c>
      <c r="F170" s="670" t="n">
        <v>-10620</v>
      </c>
      <c r="G170" s="670" t="n">
        <v>0</v>
      </c>
      <c r="H170" s="670" t="n">
        <v>10620</v>
      </c>
      <c r="I170" s="670" t="n">
        <v>1050179992</v>
      </c>
      <c r="J170" s="671" t="s">
        <v>1283</v>
      </c>
      <c r="L170" s="672" t="n">
        <f aca="false">I169+H170</f>
        <v>1050179992</v>
      </c>
      <c r="M170" s="672" t="n">
        <f aca="false">I170-L170</f>
        <v>0</v>
      </c>
    </row>
    <row r="171" customFormat="false" ht="15" hidden="false" customHeight="false" outlineLevel="0" collapsed="false">
      <c r="A171" s="668" t="s">
        <v>1367</v>
      </c>
      <c r="B171" s="669" t="n">
        <v>44505</v>
      </c>
      <c r="C171" s="668" t="s">
        <v>1280</v>
      </c>
      <c r="D171" s="668" t="s">
        <v>1281</v>
      </c>
      <c r="E171" s="668" t="s">
        <v>1282</v>
      </c>
      <c r="F171" s="670" t="n">
        <v>-1090500</v>
      </c>
      <c r="G171" s="670" t="n">
        <v>0</v>
      </c>
      <c r="H171" s="670" t="n">
        <v>1090500</v>
      </c>
      <c r="I171" s="670" t="n">
        <v>1051270492</v>
      </c>
      <c r="J171" s="671" t="s">
        <v>1283</v>
      </c>
      <c r="L171" s="672" t="n">
        <f aca="false">I170+H171</f>
        <v>1051270492</v>
      </c>
      <c r="M171" s="672" t="n">
        <f aca="false">I171-L171</f>
        <v>0</v>
      </c>
    </row>
    <row r="172" customFormat="false" ht="15" hidden="false" customHeight="false" outlineLevel="0" collapsed="false">
      <c r="A172" s="668" t="s">
        <v>1361</v>
      </c>
      <c r="B172" s="669" t="n">
        <v>44504</v>
      </c>
      <c r="C172" s="668" t="s">
        <v>1280</v>
      </c>
      <c r="D172" s="668" t="s">
        <v>1281</v>
      </c>
      <c r="E172" s="668" t="s">
        <v>1288</v>
      </c>
      <c r="F172" s="670" t="n">
        <v>-10074000</v>
      </c>
      <c r="G172" s="670" t="n">
        <v>0</v>
      </c>
      <c r="H172" s="670" t="n">
        <v>10074000</v>
      </c>
      <c r="I172" s="670" t="n">
        <v>1061344492</v>
      </c>
      <c r="J172" s="671" t="s">
        <v>1283</v>
      </c>
      <c r="L172" s="672" t="n">
        <f aca="false">I171+H172</f>
        <v>1061344492</v>
      </c>
      <c r="M172" s="672" t="n">
        <f aca="false">I172-L172</f>
        <v>0</v>
      </c>
    </row>
    <row r="173" customFormat="false" ht="15" hidden="false" customHeight="false" outlineLevel="0" collapsed="false">
      <c r="A173" s="668" t="s">
        <v>1361</v>
      </c>
      <c r="B173" s="669" t="n">
        <v>44504</v>
      </c>
      <c r="C173" s="668" t="s">
        <v>1280</v>
      </c>
      <c r="D173" s="668" t="s">
        <v>1281</v>
      </c>
      <c r="E173" s="668" t="s">
        <v>1368</v>
      </c>
      <c r="F173" s="670" t="n">
        <v>-78350</v>
      </c>
      <c r="G173" s="670" t="n">
        <v>0</v>
      </c>
      <c r="H173" s="670" t="n">
        <v>78350</v>
      </c>
      <c r="I173" s="670" t="n">
        <v>1061422842</v>
      </c>
      <c r="J173" s="671" t="s">
        <v>1283</v>
      </c>
      <c r="L173" s="672" t="n">
        <f aca="false">I172+H173</f>
        <v>1061422842</v>
      </c>
      <c r="M173" s="672" t="n">
        <f aca="false">I173-L173</f>
        <v>0</v>
      </c>
    </row>
    <row r="174" customFormat="false" ht="15" hidden="false" customHeight="false" outlineLevel="0" collapsed="false">
      <c r="A174" s="668" t="s">
        <v>1361</v>
      </c>
      <c r="B174" s="669" t="n">
        <v>44504</v>
      </c>
      <c r="C174" s="668" t="s">
        <v>1280</v>
      </c>
      <c r="D174" s="668" t="s">
        <v>1281</v>
      </c>
      <c r="E174" s="668" t="s">
        <v>1309</v>
      </c>
      <c r="F174" s="670" t="n">
        <v>-6681500</v>
      </c>
      <c r="G174" s="670" t="n">
        <v>0</v>
      </c>
      <c r="H174" s="670" t="n">
        <v>6681500</v>
      </c>
      <c r="I174" s="670" t="n">
        <v>1068104342</v>
      </c>
      <c r="J174" s="671" t="s">
        <v>1283</v>
      </c>
      <c r="L174" s="672" t="n">
        <f aca="false">I173+H174</f>
        <v>1068104342</v>
      </c>
      <c r="M174" s="672" t="n">
        <f aca="false">I174-L174</f>
        <v>0</v>
      </c>
    </row>
    <row r="175" customFormat="false" ht="15" hidden="false" customHeight="false" outlineLevel="0" collapsed="false">
      <c r="A175" s="668" t="s">
        <v>1361</v>
      </c>
      <c r="B175" s="669" t="n">
        <v>44504</v>
      </c>
      <c r="C175" s="668" t="s">
        <v>1280</v>
      </c>
      <c r="D175" s="668" t="s">
        <v>1281</v>
      </c>
      <c r="E175" s="668" t="s">
        <v>1324</v>
      </c>
      <c r="F175" s="670" t="n">
        <v>-16149900</v>
      </c>
      <c r="G175" s="670" t="n">
        <v>0</v>
      </c>
      <c r="H175" s="670" t="n">
        <v>16149900</v>
      </c>
      <c r="I175" s="670" t="n">
        <v>1084254242</v>
      </c>
      <c r="J175" s="671" t="s">
        <v>1283</v>
      </c>
      <c r="L175" s="672" t="n">
        <f aca="false">I174+H175</f>
        <v>1084254242</v>
      </c>
      <c r="M175" s="672" t="n">
        <f aca="false">I175-L175</f>
        <v>0</v>
      </c>
    </row>
    <row r="176" customFormat="false" ht="15" hidden="false" customHeight="false" outlineLevel="0" collapsed="false">
      <c r="A176" s="668" t="s">
        <v>1361</v>
      </c>
      <c r="B176" s="669" t="n">
        <v>44504</v>
      </c>
      <c r="C176" s="668" t="s">
        <v>1280</v>
      </c>
      <c r="D176" s="668" t="s">
        <v>1281</v>
      </c>
      <c r="E176" s="668" t="s">
        <v>1292</v>
      </c>
      <c r="F176" s="670" t="n">
        <v>-3476600</v>
      </c>
      <c r="G176" s="670" t="n">
        <v>0</v>
      </c>
      <c r="H176" s="670" t="n">
        <v>3476600</v>
      </c>
      <c r="I176" s="670" t="n">
        <v>1087730842</v>
      </c>
      <c r="J176" s="671" t="s">
        <v>1283</v>
      </c>
      <c r="L176" s="672" t="n">
        <f aca="false">I175+H176</f>
        <v>1087730842</v>
      </c>
      <c r="M176" s="672" t="n">
        <f aca="false">I176-L176</f>
        <v>0</v>
      </c>
    </row>
    <row r="177" customFormat="false" ht="15" hidden="false" customHeight="false" outlineLevel="0" collapsed="false">
      <c r="A177" s="668" t="s">
        <v>1361</v>
      </c>
      <c r="B177" s="669" t="n">
        <v>44504</v>
      </c>
      <c r="C177" s="668" t="s">
        <v>1280</v>
      </c>
      <c r="D177" s="668" t="s">
        <v>1281</v>
      </c>
      <c r="E177" s="668" t="s">
        <v>1315</v>
      </c>
      <c r="F177" s="670" t="n">
        <v>-30000</v>
      </c>
      <c r="G177" s="670" t="n">
        <v>0</v>
      </c>
      <c r="H177" s="670" t="n">
        <v>30000</v>
      </c>
      <c r="I177" s="670" t="n">
        <v>1087760842</v>
      </c>
      <c r="J177" s="671" t="s">
        <v>1283</v>
      </c>
      <c r="L177" s="672" t="n">
        <f aca="false">I176+H177</f>
        <v>1087760842</v>
      </c>
      <c r="M177" s="672" t="n">
        <f aca="false">I177-L177</f>
        <v>0</v>
      </c>
    </row>
    <row r="178" customFormat="false" ht="15" hidden="false" customHeight="false" outlineLevel="0" collapsed="false">
      <c r="A178" s="668" t="s">
        <v>1361</v>
      </c>
      <c r="B178" s="669" t="n">
        <v>44504</v>
      </c>
      <c r="C178" s="668" t="s">
        <v>1280</v>
      </c>
      <c r="D178" s="668" t="s">
        <v>1281</v>
      </c>
      <c r="E178" s="668" t="s">
        <v>1299</v>
      </c>
      <c r="F178" s="670" t="n">
        <v>-9163348</v>
      </c>
      <c r="G178" s="670" t="n">
        <v>0</v>
      </c>
      <c r="H178" s="670" t="n">
        <v>9163348</v>
      </c>
      <c r="I178" s="670" t="n">
        <v>1096924190</v>
      </c>
      <c r="J178" s="671" t="s">
        <v>1283</v>
      </c>
      <c r="L178" s="672" t="n">
        <f aca="false">I177+H178</f>
        <v>1096924190</v>
      </c>
      <c r="M178" s="672" t="n">
        <f aca="false">I178-L178</f>
        <v>0</v>
      </c>
    </row>
    <row r="179" customFormat="false" ht="15" hidden="false" customHeight="false" outlineLevel="0" collapsed="false">
      <c r="A179" s="668" t="s">
        <v>1361</v>
      </c>
      <c r="B179" s="669" t="n">
        <v>44504</v>
      </c>
      <c r="C179" s="668" t="s">
        <v>1280</v>
      </c>
      <c r="D179" s="668" t="s">
        <v>1281</v>
      </c>
      <c r="E179" s="668" t="s">
        <v>1296</v>
      </c>
      <c r="F179" s="670" t="n">
        <v>-3138000</v>
      </c>
      <c r="G179" s="670" t="n">
        <v>0</v>
      </c>
      <c r="H179" s="670" t="n">
        <v>3138000</v>
      </c>
      <c r="I179" s="670" t="n">
        <v>1100062190</v>
      </c>
      <c r="J179" s="671" t="s">
        <v>1283</v>
      </c>
      <c r="L179" s="672" t="n">
        <f aca="false">I178+H179</f>
        <v>1100062190</v>
      </c>
      <c r="M179" s="672" t="n">
        <f aca="false">I179-L179</f>
        <v>0</v>
      </c>
    </row>
    <row r="180" customFormat="false" ht="15" hidden="false" customHeight="false" outlineLevel="0" collapsed="false">
      <c r="A180" s="668" t="s">
        <v>1361</v>
      </c>
      <c r="B180" s="669" t="n">
        <v>44504</v>
      </c>
      <c r="C180" s="668" t="s">
        <v>1280</v>
      </c>
      <c r="D180" s="668" t="s">
        <v>1281</v>
      </c>
      <c r="E180" s="668" t="s">
        <v>1291</v>
      </c>
      <c r="F180" s="670" t="n">
        <v>-1766700</v>
      </c>
      <c r="G180" s="670" t="n">
        <v>0</v>
      </c>
      <c r="H180" s="670" t="n">
        <v>1766700</v>
      </c>
      <c r="I180" s="670" t="n">
        <v>1101828890</v>
      </c>
      <c r="J180" s="671" t="s">
        <v>1283</v>
      </c>
      <c r="L180" s="672" t="n">
        <f aca="false">I179+H180</f>
        <v>1101828890</v>
      </c>
      <c r="M180" s="672" t="n">
        <f aca="false">I180-L180</f>
        <v>0</v>
      </c>
    </row>
    <row r="181" customFormat="false" ht="15" hidden="false" customHeight="false" outlineLevel="0" collapsed="false">
      <c r="A181" s="668" t="s">
        <v>1361</v>
      </c>
      <c r="B181" s="669" t="n">
        <v>44504</v>
      </c>
      <c r="C181" s="668" t="s">
        <v>1280</v>
      </c>
      <c r="D181" s="668" t="s">
        <v>1281</v>
      </c>
      <c r="E181" s="668" t="s">
        <v>1305</v>
      </c>
      <c r="F181" s="670" t="n">
        <v>-24500</v>
      </c>
      <c r="G181" s="670" t="n">
        <v>0</v>
      </c>
      <c r="H181" s="670" t="n">
        <v>24500</v>
      </c>
      <c r="I181" s="670" t="n">
        <v>1101853390</v>
      </c>
      <c r="J181" s="671" t="s">
        <v>1283</v>
      </c>
      <c r="L181" s="672" t="n">
        <f aca="false">I180+H181</f>
        <v>1101853390</v>
      </c>
      <c r="M181" s="672" t="n">
        <f aca="false">I181-L181</f>
        <v>0</v>
      </c>
    </row>
    <row r="182" customFormat="false" ht="15" hidden="false" customHeight="false" outlineLevel="0" collapsed="false">
      <c r="A182" s="668" t="s">
        <v>1361</v>
      </c>
      <c r="B182" s="669" t="n">
        <v>44504</v>
      </c>
      <c r="C182" s="668" t="s">
        <v>1280</v>
      </c>
      <c r="D182" s="668" t="s">
        <v>1281</v>
      </c>
      <c r="E182" s="668" t="s">
        <v>1305</v>
      </c>
      <c r="F182" s="670" t="n">
        <v>-8779000</v>
      </c>
      <c r="G182" s="670" t="n">
        <v>0</v>
      </c>
      <c r="H182" s="670" t="n">
        <v>8779000</v>
      </c>
      <c r="I182" s="670" t="n">
        <v>1110632390</v>
      </c>
      <c r="J182" s="671" t="s">
        <v>1283</v>
      </c>
      <c r="L182" s="672" t="n">
        <f aca="false">I181+H182</f>
        <v>1110632390</v>
      </c>
      <c r="M182" s="672" t="n">
        <f aca="false">I182-L182</f>
        <v>0</v>
      </c>
    </row>
    <row r="183" customFormat="false" ht="15" hidden="false" customHeight="false" outlineLevel="0" collapsed="false">
      <c r="A183" s="668" t="s">
        <v>1361</v>
      </c>
      <c r="B183" s="669" t="n">
        <v>44504</v>
      </c>
      <c r="C183" s="668" t="s">
        <v>1280</v>
      </c>
      <c r="D183" s="668" t="s">
        <v>1281</v>
      </c>
      <c r="E183" s="668" t="s">
        <v>1316</v>
      </c>
      <c r="F183" s="670" t="n">
        <v>-1194400</v>
      </c>
      <c r="G183" s="670" t="n">
        <v>0</v>
      </c>
      <c r="H183" s="670" t="n">
        <v>1194400</v>
      </c>
      <c r="I183" s="670" t="n">
        <v>1111826790</v>
      </c>
      <c r="J183" s="671" t="s">
        <v>1283</v>
      </c>
      <c r="L183" s="672" t="n">
        <f aca="false">I182+H183</f>
        <v>1111826790</v>
      </c>
      <c r="M183" s="672" t="n">
        <f aca="false">I183-L183</f>
        <v>0</v>
      </c>
    </row>
    <row r="184" customFormat="false" ht="15" hidden="false" customHeight="false" outlineLevel="0" collapsed="false">
      <c r="A184" s="668" t="s">
        <v>1361</v>
      </c>
      <c r="B184" s="669" t="n">
        <v>44504</v>
      </c>
      <c r="C184" s="668" t="s">
        <v>1280</v>
      </c>
      <c r="D184" s="668" t="s">
        <v>1281</v>
      </c>
      <c r="E184" s="668" t="s">
        <v>1318</v>
      </c>
      <c r="F184" s="670" t="n">
        <v>-486950</v>
      </c>
      <c r="G184" s="670" t="n">
        <v>0</v>
      </c>
      <c r="H184" s="670" t="n">
        <v>486950</v>
      </c>
      <c r="I184" s="670" t="n">
        <v>1112313740</v>
      </c>
      <c r="J184" s="671" t="s">
        <v>1283</v>
      </c>
      <c r="L184" s="672" t="n">
        <f aca="false">I183+H184</f>
        <v>1112313740</v>
      </c>
      <c r="M184" s="672" t="n">
        <f aca="false">I184-L184</f>
        <v>0</v>
      </c>
    </row>
    <row r="185" customFormat="false" ht="15" hidden="false" customHeight="false" outlineLevel="0" collapsed="false">
      <c r="A185" s="668" t="s">
        <v>1361</v>
      </c>
      <c r="B185" s="669" t="n">
        <v>44504</v>
      </c>
      <c r="C185" s="668" t="s">
        <v>1280</v>
      </c>
      <c r="D185" s="668" t="s">
        <v>1281</v>
      </c>
      <c r="E185" s="668" t="s">
        <v>1318</v>
      </c>
      <c r="F185" s="670" t="n">
        <v>-3417774</v>
      </c>
      <c r="G185" s="670" t="n">
        <v>0</v>
      </c>
      <c r="H185" s="670" t="n">
        <v>3417774</v>
      </c>
      <c r="I185" s="670" t="n">
        <v>1115731514</v>
      </c>
      <c r="J185" s="671" t="s">
        <v>1283</v>
      </c>
      <c r="L185" s="672" t="n">
        <f aca="false">I184+H185</f>
        <v>1115731514</v>
      </c>
      <c r="M185" s="672" t="n">
        <f aca="false">I185-L185</f>
        <v>0</v>
      </c>
    </row>
    <row r="186" customFormat="false" ht="15" hidden="false" customHeight="false" outlineLevel="0" collapsed="false">
      <c r="A186" s="668" t="s">
        <v>1361</v>
      </c>
      <c r="B186" s="669" t="n">
        <v>44504</v>
      </c>
      <c r="C186" s="668" t="s">
        <v>1280</v>
      </c>
      <c r="D186" s="668" t="s">
        <v>1281</v>
      </c>
      <c r="E186" s="668" t="s">
        <v>1307</v>
      </c>
      <c r="F186" s="670" t="n">
        <v>-8831450</v>
      </c>
      <c r="G186" s="670" t="n">
        <v>0</v>
      </c>
      <c r="H186" s="670" t="n">
        <v>8831450</v>
      </c>
      <c r="I186" s="670" t="n">
        <v>1124562964</v>
      </c>
      <c r="J186" s="671" t="s">
        <v>1283</v>
      </c>
      <c r="L186" s="672" t="n">
        <f aca="false">I185+H186</f>
        <v>1124562964</v>
      </c>
      <c r="M186" s="672" t="n">
        <f aca="false">I186-L186</f>
        <v>0</v>
      </c>
    </row>
    <row r="187" customFormat="false" ht="15" hidden="false" customHeight="false" outlineLevel="0" collapsed="false">
      <c r="A187" s="668" t="s">
        <v>1361</v>
      </c>
      <c r="B187" s="669" t="n">
        <v>44504</v>
      </c>
      <c r="C187" s="668" t="s">
        <v>1280</v>
      </c>
      <c r="D187" s="668" t="s">
        <v>1281</v>
      </c>
      <c r="E187" s="668" t="s">
        <v>1333</v>
      </c>
      <c r="F187" s="670" t="n">
        <v>-11540</v>
      </c>
      <c r="G187" s="670" t="n">
        <v>0</v>
      </c>
      <c r="H187" s="670" t="n">
        <v>11540</v>
      </c>
      <c r="I187" s="670" t="n">
        <v>1124574504</v>
      </c>
      <c r="J187" s="671" t="s">
        <v>1283</v>
      </c>
      <c r="L187" s="672" t="n">
        <f aca="false">I186+H187</f>
        <v>1124574504</v>
      </c>
      <c r="M187" s="672" t="n">
        <f aca="false">I187-L187</f>
        <v>0</v>
      </c>
    </row>
    <row r="188" customFormat="false" ht="15" hidden="false" customHeight="false" outlineLevel="0" collapsed="false">
      <c r="A188" s="668" t="s">
        <v>1361</v>
      </c>
      <c r="B188" s="669" t="n">
        <v>44504</v>
      </c>
      <c r="C188" s="668" t="s">
        <v>1280</v>
      </c>
      <c r="D188" s="668" t="s">
        <v>1281</v>
      </c>
      <c r="E188" s="668" t="s">
        <v>1303</v>
      </c>
      <c r="F188" s="670" t="n">
        <v>-4998500</v>
      </c>
      <c r="G188" s="670" t="n">
        <v>0</v>
      </c>
      <c r="H188" s="670" t="n">
        <v>4998500</v>
      </c>
      <c r="I188" s="670" t="n">
        <v>1129573004</v>
      </c>
      <c r="J188" s="671" t="s">
        <v>1283</v>
      </c>
      <c r="L188" s="672" t="n">
        <f aca="false">I187+H188</f>
        <v>1129573004</v>
      </c>
      <c r="M188" s="672" t="n">
        <f aca="false">I188-L188</f>
        <v>0</v>
      </c>
    </row>
    <row r="189" customFormat="false" ht="15" hidden="false" customHeight="false" outlineLevel="0" collapsed="false">
      <c r="A189" s="668" t="s">
        <v>1361</v>
      </c>
      <c r="B189" s="669" t="n">
        <v>44504</v>
      </c>
      <c r="C189" s="668" t="s">
        <v>1280</v>
      </c>
      <c r="D189" s="668" t="s">
        <v>1281</v>
      </c>
      <c r="E189" s="668" t="s">
        <v>1296</v>
      </c>
      <c r="F189" s="670" t="n">
        <v>-150000</v>
      </c>
      <c r="G189" s="670" t="n">
        <v>0</v>
      </c>
      <c r="H189" s="670" t="n">
        <v>150000</v>
      </c>
      <c r="I189" s="670" t="n">
        <v>1129723004</v>
      </c>
      <c r="J189" s="671" t="s">
        <v>1283</v>
      </c>
      <c r="L189" s="672" t="n">
        <f aca="false">I188+H189</f>
        <v>1129723004</v>
      </c>
      <c r="M189" s="672" t="n">
        <f aca="false">I189-L189</f>
        <v>0</v>
      </c>
    </row>
    <row r="190" customFormat="false" ht="15" hidden="false" customHeight="false" outlineLevel="0" collapsed="false">
      <c r="A190" s="668" t="s">
        <v>1361</v>
      </c>
      <c r="B190" s="669" t="n">
        <v>44504</v>
      </c>
      <c r="C190" s="668" t="s">
        <v>1280</v>
      </c>
      <c r="D190" s="668" t="s">
        <v>1281</v>
      </c>
      <c r="E190" s="668" t="s">
        <v>1305</v>
      </c>
      <c r="F190" s="670" t="n">
        <v>-6000</v>
      </c>
      <c r="G190" s="670" t="n">
        <v>0</v>
      </c>
      <c r="H190" s="670" t="n">
        <v>6000</v>
      </c>
      <c r="I190" s="670" t="n">
        <v>1129729004</v>
      </c>
      <c r="J190" s="671" t="s">
        <v>1283</v>
      </c>
      <c r="L190" s="672" t="n">
        <f aca="false">I189+H190</f>
        <v>1129729004</v>
      </c>
      <c r="M190" s="672" t="n">
        <f aca="false">I190-L190</f>
        <v>0</v>
      </c>
    </row>
    <row r="191" customFormat="false" ht="15" hidden="false" customHeight="false" outlineLevel="0" collapsed="false">
      <c r="A191" s="668" t="s">
        <v>1361</v>
      </c>
      <c r="B191" s="669" t="n">
        <v>44504</v>
      </c>
      <c r="C191" s="668" t="s">
        <v>1280</v>
      </c>
      <c r="D191" s="668" t="s">
        <v>1281</v>
      </c>
      <c r="E191" s="668" t="s">
        <v>1325</v>
      </c>
      <c r="F191" s="670" t="n">
        <v>-22532</v>
      </c>
      <c r="G191" s="670" t="n">
        <v>0</v>
      </c>
      <c r="H191" s="670" t="n">
        <v>22532</v>
      </c>
      <c r="I191" s="670" t="n">
        <v>1129751536</v>
      </c>
      <c r="J191" s="671" t="s">
        <v>1283</v>
      </c>
      <c r="L191" s="672" t="n">
        <f aca="false">I190+H191</f>
        <v>1129751536</v>
      </c>
      <c r="M191" s="672" t="n">
        <f aca="false">I191-L191</f>
        <v>0</v>
      </c>
    </row>
    <row r="192" customFormat="false" ht="15" hidden="false" customHeight="false" outlineLevel="0" collapsed="false">
      <c r="A192" s="668" t="s">
        <v>1361</v>
      </c>
      <c r="B192" s="669" t="n">
        <v>44504</v>
      </c>
      <c r="C192" s="668" t="s">
        <v>1280</v>
      </c>
      <c r="D192" s="668" t="s">
        <v>1281</v>
      </c>
      <c r="E192" s="668" t="s">
        <v>1287</v>
      </c>
      <c r="F192" s="670" t="n">
        <v>-830000</v>
      </c>
      <c r="G192" s="670" t="n">
        <v>0</v>
      </c>
      <c r="H192" s="670" t="n">
        <v>830000</v>
      </c>
      <c r="I192" s="670" t="n">
        <v>1130581536</v>
      </c>
      <c r="J192" s="671" t="s">
        <v>1283</v>
      </c>
      <c r="L192" s="672" t="n">
        <f aca="false">I191+H192</f>
        <v>1130581536</v>
      </c>
      <c r="M192" s="672" t="n">
        <f aca="false">I192-L192</f>
        <v>0</v>
      </c>
    </row>
    <row r="193" customFormat="false" ht="15" hidden="false" customHeight="false" outlineLevel="0" collapsed="false">
      <c r="A193" s="668" t="s">
        <v>1361</v>
      </c>
      <c r="B193" s="669" t="n">
        <v>44504</v>
      </c>
      <c r="C193" s="668" t="s">
        <v>1280</v>
      </c>
      <c r="D193" s="668" t="s">
        <v>1281</v>
      </c>
      <c r="E193" s="668" t="s">
        <v>1369</v>
      </c>
      <c r="F193" s="670" t="n">
        <v>-2332500</v>
      </c>
      <c r="G193" s="670" t="n">
        <v>0</v>
      </c>
      <c r="H193" s="670" t="n">
        <v>2332500</v>
      </c>
      <c r="I193" s="670" t="n">
        <v>1132914036</v>
      </c>
      <c r="J193" s="671" t="s">
        <v>1283</v>
      </c>
      <c r="L193" s="672" t="n">
        <f aca="false">I192+H193</f>
        <v>1132914036</v>
      </c>
      <c r="M193" s="672" t="n">
        <f aca="false">I193-L193</f>
        <v>0</v>
      </c>
    </row>
    <row r="194" customFormat="false" ht="15" hidden="false" customHeight="false" outlineLevel="0" collapsed="false">
      <c r="A194" s="668" t="s">
        <v>1361</v>
      </c>
      <c r="B194" s="669" t="n">
        <v>44504</v>
      </c>
      <c r="C194" s="668" t="s">
        <v>1280</v>
      </c>
      <c r="D194" s="668" t="s">
        <v>1281</v>
      </c>
      <c r="E194" s="668" t="s">
        <v>1293</v>
      </c>
      <c r="F194" s="670" t="n">
        <v>-6660100</v>
      </c>
      <c r="G194" s="670" t="n">
        <v>0</v>
      </c>
      <c r="H194" s="670" t="n">
        <v>6660100</v>
      </c>
      <c r="I194" s="670" t="n">
        <v>1139574136</v>
      </c>
      <c r="J194" s="671" t="s">
        <v>1283</v>
      </c>
      <c r="L194" s="672" t="n">
        <f aca="false">I193+H194</f>
        <v>1139574136</v>
      </c>
      <c r="M194" s="672" t="n">
        <f aca="false">I194-L194</f>
        <v>0</v>
      </c>
    </row>
    <row r="195" customFormat="false" ht="15" hidden="false" customHeight="false" outlineLevel="0" collapsed="false">
      <c r="A195" s="668" t="s">
        <v>1361</v>
      </c>
      <c r="B195" s="669" t="n">
        <v>44504</v>
      </c>
      <c r="C195" s="668" t="s">
        <v>1280</v>
      </c>
      <c r="D195" s="668" t="s">
        <v>1281</v>
      </c>
      <c r="E195" s="668" t="s">
        <v>1370</v>
      </c>
      <c r="F195" s="670" t="n">
        <v>-7588</v>
      </c>
      <c r="G195" s="670" t="n">
        <v>0</v>
      </c>
      <c r="H195" s="670" t="n">
        <v>7588</v>
      </c>
      <c r="I195" s="670" t="n">
        <v>1139581724</v>
      </c>
      <c r="J195" s="671" t="s">
        <v>1283</v>
      </c>
      <c r="L195" s="672" t="n">
        <f aca="false">I194+H195</f>
        <v>1139581724</v>
      </c>
      <c r="M195" s="672" t="n">
        <f aca="false">I195-L195</f>
        <v>0</v>
      </c>
    </row>
    <row r="196" customFormat="false" ht="15" hidden="false" customHeight="false" outlineLevel="0" collapsed="false">
      <c r="A196" s="668" t="s">
        <v>1361</v>
      </c>
      <c r="B196" s="669" t="n">
        <v>44504</v>
      </c>
      <c r="C196" s="668" t="s">
        <v>1280</v>
      </c>
      <c r="D196" s="668" t="s">
        <v>1281</v>
      </c>
      <c r="E196" s="668" t="s">
        <v>1306</v>
      </c>
      <c r="F196" s="670" t="n">
        <v>-1778300</v>
      </c>
      <c r="G196" s="670" t="n">
        <v>0</v>
      </c>
      <c r="H196" s="670" t="n">
        <v>1778300</v>
      </c>
      <c r="I196" s="670" t="n">
        <v>1141360024</v>
      </c>
      <c r="J196" s="671" t="s">
        <v>1283</v>
      </c>
      <c r="L196" s="672" t="n">
        <f aca="false">I195+H196</f>
        <v>1141360024</v>
      </c>
      <c r="M196" s="672" t="n">
        <f aca="false">I196-L196</f>
        <v>0</v>
      </c>
    </row>
    <row r="197" customFormat="false" ht="15" hidden="false" customHeight="false" outlineLevel="0" collapsed="false">
      <c r="A197" s="668" t="s">
        <v>1361</v>
      </c>
      <c r="B197" s="669" t="n">
        <v>44504</v>
      </c>
      <c r="C197" s="668" t="s">
        <v>1280</v>
      </c>
      <c r="D197" s="668" t="s">
        <v>1281</v>
      </c>
      <c r="E197" s="668" t="s">
        <v>1371</v>
      </c>
      <c r="F197" s="670" t="n">
        <v>-1204000</v>
      </c>
      <c r="G197" s="670" t="n">
        <v>0</v>
      </c>
      <c r="H197" s="670" t="n">
        <v>1204000</v>
      </c>
      <c r="I197" s="670" t="n">
        <v>1142564024</v>
      </c>
      <c r="J197" s="671" t="s">
        <v>1283</v>
      </c>
      <c r="L197" s="672" t="n">
        <f aca="false">I196+H197</f>
        <v>1142564024</v>
      </c>
      <c r="M197" s="672" t="n">
        <f aca="false">I197-L197</f>
        <v>0</v>
      </c>
    </row>
    <row r="198" customFormat="false" ht="15" hidden="false" customHeight="false" outlineLevel="0" collapsed="false">
      <c r="A198" s="668" t="s">
        <v>1361</v>
      </c>
      <c r="B198" s="669" t="n">
        <v>44504</v>
      </c>
      <c r="C198" s="668" t="s">
        <v>1280</v>
      </c>
      <c r="D198" s="668" t="s">
        <v>1281</v>
      </c>
      <c r="E198" s="668" t="s">
        <v>1323</v>
      </c>
      <c r="F198" s="670" t="n">
        <v>-112500</v>
      </c>
      <c r="G198" s="670" t="n">
        <v>0</v>
      </c>
      <c r="H198" s="670" t="n">
        <v>112500</v>
      </c>
      <c r="I198" s="670" t="n">
        <v>1142676524</v>
      </c>
      <c r="J198" s="671" t="s">
        <v>1283</v>
      </c>
      <c r="L198" s="672" t="n">
        <f aca="false">I197+H198</f>
        <v>1142676524</v>
      </c>
      <c r="M198" s="672" t="n">
        <f aca="false">I198-L198</f>
        <v>0</v>
      </c>
    </row>
    <row r="199" customFormat="false" ht="15" hidden="false" customHeight="false" outlineLevel="0" collapsed="false">
      <c r="A199" s="668" t="s">
        <v>1361</v>
      </c>
      <c r="B199" s="669" t="n">
        <v>44504</v>
      </c>
      <c r="C199" s="668" t="s">
        <v>1285</v>
      </c>
      <c r="D199" s="668" t="s">
        <v>1281</v>
      </c>
      <c r="E199" s="668" t="s">
        <v>1322</v>
      </c>
      <c r="F199" s="670" t="n">
        <v>-3120000</v>
      </c>
      <c r="G199" s="670" t="n">
        <v>0</v>
      </c>
      <c r="H199" s="670" t="n">
        <v>3120000</v>
      </c>
      <c r="I199" s="670" t="n">
        <v>1145796524</v>
      </c>
      <c r="J199" s="671" t="s">
        <v>1283</v>
      </c>
      <c r="L199" s="672" t="n">
        <f aca="false">I198+H199</f>
        <v>1145796524</v>
      </c>
      <c r="M199" s="672" t="n">
        <f aca="false">I199-L199</f>
        <v>0</v>
      </c>
    </row>
    <row r="200" customFormat="false" ht="15" hidden="false" customHeight="false" outlineLevel="0" collapsed="false">
      <c r="A200" s="668" t="s">
        <v>1367</v>
      </c>
      <c r="B200" s="669" t="n">
        <v>44505</v>
      </c>
      <c r="C200" s="668" t="s">
        <v>1280</v>
      </c>
      <c r="D200" s="668" t="s">
        <v>1281</v>
      </c>
      <c r="E200" s="668" t="s">
        <v>1372</v>
      </c>
      <c r="F200" s="670" t="n">
        <v>-71500</v>
      </c>
      <c r="G200" s="670" t="n">
        <v>0</v>
      </c>
      <c r="H200" s="670" t="n">
        <v>71500</v>
      </c>
      <c r="I200" s="670" t="n">
        <v>1145868024</v>
      </c>
      <c r="J200" s="671" t="s">
        <v>1283</v>
      </c>
      <c r="L200" s="672" t="n">
        <f aca="false">I199+H200</f>
        <v>1145868024</v>
      </c>
      <c r="M200" s="672" t="n">
        <f aca="false">I200-L200</f>
        <v>0</v>
      </c>
    </row>
    <row r="201" customFormat="false" ht="15" hidden="false" customHeight="false" outlineLevel="0" collapsed="false">
      <c r="A201" s="668" t="s">
        <v>1367</v>
      </c>
      <c r="B201" s="669" t="n">
        <v>44505</v>
      </c>
      <c r="C201" s="668" t="s">
        <v>1280</v>
      </c>
      <c r="D201" s="668" t="s">
        <v>1281</v>
      </c>
      <c r="E201" s="668" t="s">
        <v>1373</v>
      </c>
      <c r="F201" s="670" t="n">
        <v>-28000</v>
      </c>
      <c r="G201" s="670" t="n">
        <v>0</v>
      </c>
      <c r="H201" s="670" t="n">
        <v>28000</v>
      </c>
      <c r="I201" s="670" t="n">
        <v>1145896024</v>
      </c>
      <c r="J201" s="671" t="s">
        <v>1283</v>
      </c>
      <c r="L201" s="672" t="n">
        <f aca="false">I200+H201</f>
        <v>1145896024</v>
      </c>
      <c r="M201" s="672" t="n">
        <f aca="false">I201-L201</f>
        <v>0</v>
      </c>
    </row>
    <row r="202" customFormat="false" ht="15" hidden="false" customHeight="false" outlineLevel="0" collapsed="false">
      <c r="A202" s="668" t="s">
        <v>1367</v>
      </c>
      <c r="B202" s="669" t="n">
        <v>44505</v>
      </c>
      <c r="C202" s="668" t="s">
        <v>1280</v>
      </c>
      <c r="D202" s="668" t="s">
        <v>1281</v>
      </c>
      <c r="E202" s="668" t="s">
        <v>1374</v>
      </c>
      <c r="F202" s="670" t="n">
        <v>-47700</v>
      </c>
      <c r="G202" s="670" t="n">
        <v>0</v>
      </c>
      <c r="H202" s="670" t="n">
        <v>47700</v>
      </c>
      <c r="I202" s="670" t="n">
        <v>1145943724</v>
      </c>
      <c r="J202" s="671" t="s">
        <v>1283</v>
      </c>
      <c r="L202" s="672" t="n">
        <f aca="false">I201+H202</f>
        <v>1145943724</v>
      </c>
      <c r="M202" s="672" t="n">
        <f aca="false">I202-L202</f>
        <v>0</v>
      </c>
    </row>
    <row r="203" customFormat="false" ht="15" hidden="false" customHeight="false" outlineLevel="0" collapsed="false">
      <c r="A203" s="668" t="s">
        <v>1367</v>
      </c>
      <c r="B203" s="669" t="n">
        <v>44505</v>
      </c>
      <c r="C203" s="668" t="s">
        <v>1280</v>
      </c>
      <c r="D203" s="668" t="s">
        <v>1281</v>
      </c>
      <c r="E203" s="668" t="s">
        <v>1300</v>
      </c>
      <c r="F203" s="670" t="n">
        <v>-5100400</v>
      </c>
      <c r="G203" s="670" t="n">
        <v>0</v>
      </c>
      <c r="H203" s="670" t="n">
        <v>5100400</v>
      </c>
      <c r="I203" s="670" t="n">
        <v>1151044124</v>
      </c>
      <c r="J203" s="671" t="s">
        <v>1283</v>
      </c>
      <c r="L203" s="672" t="n">
        <f aca="false">I202+H203</f>
        <v>1151044124</v>
      </c>
      <c r="M203" s="672" t="n">
        <f aca="false">I203-L203</f>
        <v>0</v>
      </c>
    </row>
    <row r="204" customFormat="false" ht="15" hidden="false" customHeight="false" outlineLevel="0" collapsed="false">
      <c r="A204" s="668" t="s">
        <v>1367</v>
      </c>
      <c r="B204" s="669" t="n">
        <v>44505</v>
      </c>
      <c r="C204" s="668" t="s">
        <v>1280</v>
      </c>
      <c r="D204" s="668" t="s">
        <v>1281</v>
      </c>
      <c r="E204" s="668" t="s">
        <v>1282</v>
      </c>
      <c r="F204" s="670" t="n">
        <v>-1281850</v>
      </c>
      <c r="G204" s="670" t="n">
        <v>0</v>
      </c>
      <c r="H204" s="670" t="n">
        <v>1281850</v>
      </c>
      <c r="I204" s="670" t="n">
        <v>1152325974</v>
      </c>
      <c r="J204" s="671" t="s">
        <v>1283</v>
      </c>
      <c r="L204" s="672" t="n">
        <f aca="false">I203+H204</f>
        <v>1152325974</v>
      </c>
      <c r="M204" s="672" t="n">
        <f aca="false">I204-L204</f>
        <v>0</v>
      </c>
    </row>
    <row r="205" customFormat="false" ht="15" hidden="false" customHeight="false" outlineLevel="0" collapsed="false">
      <c r="A205" s="668" t="s">
        <v>1367</v>
      </c>
      <c r="B205" s="669" t="n">
        <v>44505</v>
      </c>
      <c r="C205" s="668" t="s">
        <v>1280</v>
      </c>
      <c r="D205" s="668" t="s">
        <v>1281</v>
      </c>
      <c r="E205" s="668" t="s">
        <v>1284</v>
      </c>
      <c r="F205" s="670" t="n">
        <v>-6967046</v>
      </c>
      <c r="G205" s="670" t="n">
        <v>0</v>
      </c>
      <c r="H205" s="670" t="n">
        <v>6967046</v>
      </c>
      <c r="I205" s="670" t="n">
        <v>1159293020</v>
      </c>
      <c r="J205" s="671" t="s">
        <v>1283</v>
      </c>
      <c r="L205" s="672" t="n">
        <f aca="false">I204+H205</f>
        <v>1159293020</v>
      </c>
      <c r="M205" s="672" t="n">
        <f aca="false">I205-L205</f>
        <v>0</v>
      </c>
    </row>
    <row r="206" customFormat="false" ht="15" hidden="false" customHeight="false" outlineLevel="0" collapsed="false">
      <c r="A206" s="668" t="s">
        <v>1367</v>
      </c>
      <c r="B206" s="669" t="n">
        <v>44505</v>
      </c>
      <c r="C206" s="668" t="s">
        <v>1280</v>
      </c>
      <c r="D206" s="668" t="s">
        <v>1281</v>
      </c>
      <c r="E206" s="668" t="s">
        <v>1319</v>
      </c>
      <c r="F206" s="670" t="n">
        <v>-7638300</v>
      </c>
      <c r="G206" s="670" t="n">
        <v>0</v>
      </c>
      <c r="H206" s="670" t="n">
        <v>7638300</v>
      </c>
      <c r="I206" s="670" t="n">
        <v>1166931320</v>
      </c>
      <c r="J206" s="671" t="s">
        <v>1283</v>
      </c>
      <c r="L206" s="672" t="n">
        <f aca="false">I205+H206</f>
        <v>1166931320</v>
      </c>
      <c r="M206" s="672" t="n">
        <f aca="false">I206-L206</f>
        <v>0</v>
      </c>
    </row>
    <row r="207" customFormat="false" ht="15" hidden="false" customHeight="false" outlineLevel="0" collapsed="false">
      <c r="A207" s="668" t="s">
        <v>1367</v>
      </c>
      <c r="B207" s="669" t="n">
        <v>44505</v>
      </c>
      <c r="C207" s="668" t="s">
        <v>1280</v>
      </c>
      <c r="D207" s="668" t="s">
        <v>1281</v>
      </c>
      <c r="E207" s="668" t="s">
        <v>1287</v>
      </c>
      <c r="F207" s="670" t="n">
        <v>-7554350</v>
      </c>
      <c r="G207" s="670" t="n">
        <v>0</v>
      </c>
      <c r="H207" s="670" t="n">
        <v>7554350</v>
      </c>
      <c r="I207" s="670" t="n">
        <v>1174485670</v>
      </c>
      <c r="J207" s="671" t="s">
        <v>1283</v>
      </c>
      <c r="L207" s="672" t="n">
        <f aca="false">I206+H207</f>
        <v>1174485670</v>
      </c>
      <c r="M207" s="672" t="n">
        <f aca="false">I207-L207</f>
        <v>0</v>
      </c>
    </row>
    <row r="208" customFormat="false" ht="15" hidden="false" customHeight="false" outlineLevel="0" collapsed="false">
      <c r="A208" s="668" t="s">
        <v>1367</v>
      </c>
      <c r="B208" s="669" t="n">
        <v>44505</v>
      </c>
      <c r="C208" s="668" t="s">
        <v>1280</v>
      </c>
      <c r="D208" s="668" t="s">
        <v>1281</v>
      </c>
      <c r="E208" s="668" t="s">
        <v>1307</v>
      </c>
      <c r="F208" s="670" t="n">
        <v>-645000</v>
      </c>
      <c r="G208" s="670" t="n">
        <v>0</v>
      </c>
      <c r="H208" s="670" t="n">
        <v>645000</v>
      </c>
      <c r="I208" s="670" t="n">
        <v>1175130670</v>
      </c>
      <c r="J208" s="671" t="s">
        <v>1283</v>
      </c>
      <c r="L208" s="672" t="n">
        <f aca="false">I207+H208</f>
        <v>1175130670</v>
      </c>
      <c r="M208" s="672" t="n">
        <f aca="false">I208-L208</f>
        <v>0</v>
      </c>
    </row>
    <row r="209" customFormat="false" ht="15" hidden="false" customHeight="false" outlineLevel="0" collapsed="false">
      <c r="A209" s="668" t="s">
        <v>1367</v>
      </c>
      <c r="B209" s="669" t="n">
        <v>44505</v>
      </c>
      <c r="C209" s="668" t="s">
        <v>1280</v>
      </c>
      <c r="D209" s="668" t="s">
        <v>1281</v>
      </c>
      <c r="E209" s="668" t="s">
        <v>1312</v>
      </c>
      <c r="F209" s="670" t="n">
        <v>-7107240</v>
      </c>
      <c r="G209" s="670" t="n">
        <v>0</v>
      </c>
      <c r="H209" s="670" t="n">
        <v>7107240</v>
      </c>
      <c r="I209" s="670" t="n">
        <v>1182237910</v>
      </c>
      <c r="J209" s="671" t="s">
        <v>1283</v>
      </c>
      <c r="L209" s="672" t="n">
        <f aca="false">I208+H209</f>
        <v>1182237910</v>
      </c>
      <c r="M209" s="672" t="n">
        <f aca="false">I209-L209</f>
        <v>0</v>
      </c>
    </row>
    <row r="210" customFormat="false" ht="15" hidden="false" customHeight="false" outlineLevel="0" collapsed="false">
      <c r="A210" s="668" t="s">
        <v>1367</v>
      </c>
      <c r="B210" s="669" t="n">
        <v>44505</v>
      </c>
      <c r="C210" s="668" t="s">
        <v>1280</v>
      </c>
      <c r="D210" s="668" t="s">
        <v>1281</v>
      </c>
      <c r="E210" s="668" t="s">
        <v>1312</v>
      </c>
      <c r="F210" s="670" t="n">
        <v>-2800</v>
      </c>
      <c r="G210" s="670" t="n">
        <v>0</v>
      </c>
      <c r="H210" s="670" t="n">
        <v>2800</v>
      </c>
      <c r="I210" s="670" t="n">
        <v>1182240710</v>
      </c>
      <c r="J210" s="671" t="s">
        <v>1283</v>
      </c>
      <c r="L210" s="672" t="n">
        <f aca="false">I209+H210</f>
        <v>1182240710</v>
      </c>
      <c r="M210" s="672" t="n">
        <f aca="false">I210-L210</f>
        <v>0</v>
      </c>
    </row>
    <row r="211" customFormat="false" ht="15" hidden="false" customHeight="false" outlineLevel="0" collapsed="false">
      <c r="A211" s="668" t="s">
        <v>1367</v>
      </c>
      <c r="B211" s="669" t="n">
        <v>44505</v>
      </c>
      <c r="C211" s="668" t="s">
        <v>1280</v>
      </c>
      <c r="D211" s="668" t="s">
        <v>1281</v>
      </c>
      <c r="E211" s="668" t="s">
        <v>1308</v>
      </c>
      <c r="F211" s="670" t="n">
        <v>-16863900</v>
      </c>
      <c r="G211" s="670" t="n">
        <v>0</v>
      </c>
      <c r="H211" s="670" t="n">
        <v>16863900</v>
      </c>
      <c r="I211" s="670" t="n">
        <v>1199104610</v>
      </c>
      <c r="J211" s="671" t="s">
        <v>1283</v>
      </c>
      <c r="L211" s="672" t="n">
        <f aca="false">I210+H211</f>
        <v>1199104610</v>
      </c>
      <c r="M211" s="672" t="n">
        <f aca="false">I211-L211</f>
        <v>0</v>
      </c>
    </row>
    <row r="212" customFormat="false" ht="15" hidden="false" customHeight="false" outlineLevel="0" collapsed="false">
      <c r="A212" s="668" t="s">
        <v>1367</v>
      </c>
      <c r="B212" s="669" t="n">
        <v>44505</v>
      </c>
      <c r="C212" s="668" t="s">
        <v>1280</v>
      </c>
      <c r="D212" s="668" t="s">
        <v>1281</v>
      </c>
      <c r="E212" s="668" t="s">
        <v>1292</v>
      </c>
      <c r="F212" s="670" t="n">
        <v>-1679400</v>
      </c>
      <c r="G212" s="670" t="n">
        <v>0</v>
      </c>
      <c r="H212" s="670" t="n">
        <v>1679400</v>
      </c>
      <c r="I212" s="670" t="n">
        <v>1200784010</v>
      </c>
      <c r="J212" s="671" t="s">
        <v>1283</v>
      </c>
      <c r="L212" s="672" t="n">
        <f aca="false">I211+H212</f>
        <v>1200784010</v>
      </c>
      <c r="M212" s="672" t="n">
        <f aca="false">I212-L212</f>
        <v>0</v>
      </c>
    </row>
    <row r="213" customFormat="false" ht="15" hidden="false" customHeight="false" outlineLevel="0" collapsed="false">
      <c r="A213" s="668" t="s">
        <v>1367</v>
      </c>
      <c r="B213" s="669" t="n">
        <v>44505</v>
      </c>
      <c r="C213" s="668" t="s">
        <v>1280</v>
      </c>
      <c r="D213" s="668" t="s">
        <v>1281</v>
      </c>
      <c r="E213" s="668" t="s">
        <v>1305</v>
      </c>
      <c r="F213" s="670" t="n">
        <v>-9108250</v>
      </c>
      <c r="G213" s="670" t="n">
        <v>0</v>
      </c>
      <c r="H213" s="670" t="n">
        <v>9108250</v>
      </c>
      <c r="I213" s="670" t="n">
        <v>1209892260</v>
      </c>
      <c r="J213" s="671" t="s">
        <v>1283</v>
      </c>
      <c r="L213" s="672" t="n">
        <f aca="false">I212+H213</f>
        <v>1209892260</v>
      </c>
      <c r="M213" s="672" t="n">
        <f aca="false">I213-L213</f>
        <v>0</v>
      </c>
    </row>
    <row r="214" customFormat="false" ht="15" hidden="false" customHeight="false" outlineLevel="0" collapsed="false">
      <c r="A214" s="668" t="s">
        <v>1367</v>
      </c>
      <c r="B214" s="669" t="n">
        <v>44505</v>
      </c>
      <c r="C214" s="668" t="s">
        <v>1280</v>
      </c>
      <c r="D214" s="668" t="s">
        <v>1281</v>
      </c>
      <c r="E214" s="668" t="s">
        <v>1309</v>
      </c>
      <c r="F214" s="670" t="n">
        <v>-8654600</v>
      </c>
      <c r="G214" s="670" t="n">
        <v>0</v>
      </c>
      <c r="H214" s="670" t="n">
        <v>8654600</v>
      </c>
      <c r="I214" s="670" t="n">
        <v>1218546860</v>
      </c>
      <c r="J214" s="671" t="s">
        <v>1283</v>
      </c>
      <c r="L214" s="672" t="n">
        <f aca="false">I213+H214</f>
        <v>1218546860</v>
      </c>
      <c r="M214" s="672" t="n">
        <f aca="false">I214-L214</f>
        <v>0</v>
      </c>
    </row>
    <row r="215" customFormat="false" ht="15" hidden="false" customHeight="false" outlineLevel="0" collapsed="false">
      <c r="A215" s="668" t="s">
        <v>1367</v>
      </c>
      <c r="B215" s="669" t="n">
        <v>44505</v>
      </c>
      <c r="C215" s="668" t="s">
        <v>1280</v>
      </c>
      <c r="D215" s="668" t="s">
        <v>1281</v>
      </c>
      <c r="E215" s="668" t="s">
        <v>1355</v>
      </c>
      <c r="F215" s="670" t="n">
        <v>-8264488</v>
      </c>
      <c r="G215" s="670" t="n">
        <v>0</v>
      </c>
      <c r="H215" s="670" t="n">
        <v>8264488</v>
      </c>
      <c r="I215" s="670" t="n">
        <v>1226811348</v>
      </c>
      <c r="J215" s="671" t="s">
        <v>1283</v>
      </c>
      <c r="L215" s="672" t="n">
        <f aca="false">I214+H215</f>
        <v>1226811348</v>
      </c>
      <c r="M215" s="672" t="n">
        <f aca="false">I215-L215</f>
        <v>0</v>
      </c>
    </row>
    <row r="216" customFormat="false" ht="15" hidden="false" customHeight="false" outlineLevel="0" collapsed="false">
      <c r="A216" s="668" t="s">
        <v>1367</v>
      </c>
      <c r="B216" s="669" t="n">
        <v>44505</v>
      </c>
      <c r="C216" s="668" t="s">
        <v>1280</v>
      </c>
      <c r="D216" s="668" t="s">
        <v>1281</v>
      </c>
      <c r="E216" s="668" t="s">
        <v>1301</v>
      </c>
      <c r="F216" s="670" t="n">
        <v>-7280900</v>
      </c>
      <c r="G216" s="670" t="n">
        <v>0</v>
      </c>
      <c r="H216" s="670" t="n">
        <v>7280900</v>
      </c>
      <c r="I216" s="670" t="n">
        <v>1234092248</v>
      </c>
      <c r="J216" s="671" t="s">
        <v>1283</v>
      </c>
      <c r="L216" s="672" t="n">
        <f aca="false">I215+H216</f>
        <v>1234092248</v>
      </c>
      <c r="M216" s="672" t="n">
        <f aca="false">I216-L216</f>
        <v>0</v>
      </c>
    </row>
    <row r="217" customFormat="false" ht="15" hidden="false" customHeight="false" outlineLevel="0" collapsed="false">
      <c r="A217" s="668" t="s">
        <v>1367</v>
      </c>
      <c r="B217" s="669" t="n">
        <v>44505</v>
      </c>
      <c r="C217" s="668" t="s">
        <v>1280</v>
      </c>
      <c r="D217" s="668" t="s">
        <v>1281</v>
      </c>
      <c r="E217" s="668" t="s">
        <v>1295</v>
      </c>
      <c r="F217" s="670" t="n">
        <v>-3103500</v>
      </c>
      <c r="G217" s="670" t="n">
        <v>0</v>
      </c>
      <c r="H217" s="670" t="n">
        <v>3103500</v>
      </c>
      <c r="I217" s="670" t="n">
        <v>1237195748</v>
      </c>
      <c r="J217" s="671" t="s">
        <v>1283</v>
      </c>
      <c r="L217" s="672" t="n">
        <f aca="false">I216+H217</f>
        <v>1237195748</v>
      </c>
      <c r="M217" s="672" t="n">
        <f aca="false">I217-L217</f>
        <v>0</v>
      </c>
    </row>
    <row r="218" customFormat="false" ht="15" hidden="false" customHeight="false" outlineLevel="0" collapsed="false">
      <c r="A218" s="668" t="s">
        <v>1367</v>
      </c>
      <c r="B218" s="669" t="n">
        <v>44505</v>
      </c>
      <c r="C218" s="668" t="s">
        <v>1280</v>
      </c>
      <c r="D218" s="668" t="s">
        <v>1281</v>
      </c>
      <c r="E218" s="668" t="s">
        <v>1356</v>
      </c>
      <c r="F218" s="670" t="n">
        <v>-9780000</v>
      </c>
      <c r="G218" s="670" t="n">
        <v>0</v>
      </c>
      <c r="H218" s="670" t="n">
        <v>9780000</v>
      </c>
      <c r="I218" s="670" t="n">
        <v>1246975748</v>
      </c>
      <c r="J218" s="671" t="s">
        <v>1283</v>
      </c>
      <c r="L218" s="672" t="n">
        <f aca="false">I217+H218</f>
        <v>1246975748</v>
      </c>
      <c r="M218" s="672" t="n">
        <f aca="false">I218-L218</f>
        <v>0</v>
      </c>
    </row>
    <row r="219" customFormat="false" ht="15" hidden="false" customHeight="false" outlineLevel="0" collapsed="false">
      <c r="A219" s="668" t="s">
        <v>1367</v>
      </c>
      <c r="B219" s="669" t="n">
        <v>44505</v>
      </c>
      <c r="C219" s="668" t="s">
        <v>1280</v>
      </c>
      <c r="D219" s="668" t="s">
        <v>1281</v>
      </c>
      <c r="E219" s="668" t="s">
        <v>1290</v>
      </c>
      <c r="F219" s="670" t="n">
        <v>-3450000</v>
      </c>
      <c r="G219" s="670" t="n">
        <v>0</v>
      </c>
      <c r="H219" s="670" t="n">
        <v>3450000</v>
      </c>
      <c r="I219" s="670" t="n">
        <v>1250425748</v>
      </c>
      <c r="J219" s="671" t="s">
        <v>1283</v>
      </c>
      <c r="L219" s="672" t="n">
        <f aca="false">I218+H219</f>
        <v>1250425748</v>
      </c>
      <c r="M219" s="672" t="n">
        <f aca="false">I219-L219</f>
        <v>0</v>
      </c>
    </row>
    <row r="220" customFormat="false" ht="15" hidden="false" customHeight="false" outlineLevel="0" collapsed="false">
      <c r="A220" s="668" t="s">
        <v>1367</v>
      </c>
      <c r="B220" s="669" t="n">
        <v>44505</v>
      </c>
      <c r="C220" s="668" t="s">
        <v>1280</v>
      </c>
      <c r="D220" s="668" t="s">
        <v>1281</v>
      </c>
      <c r="E220" s="668" t="s">
        <v>1334</v>
      </c>
      <c r="F220" s="670" t="n">
        <v>-1770550</v>
      </c>
      <c r="G220" s="670" t="n">
        <v>0</v>
      </c>
      <c r="H220" s="670" t="n">
        <v>1770550</v>
      </c>
      <c r="I220" s="670" t="n">
        <v>1252196298</v>
      </c>
      <c r="J220" s="671" t="s">
        <v>1283</v>
      </c>
      <c r="L220" s="672" t="n">
        <f aca="false">I219+H220</f>
        <v>1252196298</v>
      </c>
      <c r="M220" s="672" t="n">
        <f aca="false">I220-L220</f>
        <v>0</v>
      </c>
    </row>
    <row r="221" customFormat="false" ht="15" hidden="false" customHeight="false" outlineLevel="0" collapsed="false">
      <c r="A221" s="668" t="s">
        <v>1367</v>
      </c>
      <c r="B221" s="669" t="n">
        <v>44505</v>
      </c>
      <c r="C221" s="668" t="s">
        <v>1280</v>
      </c>
      <c r="D221" s="668" t="s">
        <v>1281</v>
      </c>
      <c r="E221" s="668" t="s">
        <v>1304</v>
      </c>
      <c r="F221" s="670" t="n">
        <v>-120000</v>
      </c>
      <c r="G221" s="670" t="n">
        <v>0</v>
      </c>
      <c r="H221" s="670" t="n">
        <v>120000</v>
      </c>
      <c r="I221" s="670" t="n">
        <v>1252316298</v>
      </c>
      <c r="J221" s="671" t="s">
        <v>1283</v>
      </c>
      <c r="L221" s="672" t="n">
        <f aca="false">I220+H221</f>
        <v>1252316298</v>
      </c>
      <c r="M221" s="672" t="n">
        <f aca="false">I221-L221</f>
        <v>0</v>
      </c>
    </row>
    <row r="222" customFormat="false" ht="15" hidden="false" customHeight="false" outlineLevel="0" collapsed="false">
      <c r="A222" s="668" t="s">
        <v>1367</v>
      </c>
      <c r="B222" s="669" t="n">
        <v>44505</v>
      </c>
      <c r="C222" s="668" t="s">
        <v>1280</v>
      </c>
      <c r="D222" s="668" t="s">
        <v>1281</v>
      </c>
      <c r="E222" s="668" t="s">
        <v>1336</v>
      </c>
      <c r="F222" s="670" t="n">
        <v>-10626572</v>
      </c>
      <c r="G222" s="670" t="n">
        <v>0</v>
      </c>
      <c r="H222" s="670" t="n">
        <v>10626572</v>
      </c>
      <c r="I222" s="670" t="n">
        <v>1262942870</v>
      </c>
      <c r="J222" s="671" t="s">
        <v>1283</v>
      </c>
      <c r="L222" s="672" t="n">
        <f aca="false">I221+H222</f>
        <v>1262942870</v>
      </c>
      <c r="M222" s="672" t="n">
        <f aca="false">I222-L222</f>
        <v>0</v>
      </c>
    </row>
    <row r="223" customFormat="false" ht="15" hidden="false" customHeight="false" outlineLevel="0" collapsed="false">
      <c r="A223" s="668" t="s">
        <v>1367</v>
      </c>
      <c r="B223" s="669" t="n">
        <v>44505</v>
      </c>
      <c r="C223" s="668" t="s">
        <v>1280</v>
      </c>
      <c r="D223" s="668" t="s">
        <v>1281</v>
      </c>
      <c r="E223" s="668" t="s">
        <v>1328</v>
      </c>
      <c r="F223" s="670" t="n">
        <v>-2874000</v>
      </c>
      <c r="G223" s="670" t="n">
        <v>0</v>
      </c>
      <c r="H223" s="670" t="n">
        <v>2874000</v>
      </c>
      <c r="I223" s="670" t="n">
        <v>1265816870</v>
      </c>
      <c r="J223" s="671" t="s">
        <v>1283</v>
      </c>
      <c r="L223" s="672" t="n">
        <f aca="false">I222+H223</f>
        <v>1265816870</v>
      </c>
      <c r="M223" s="672" t="n">
        <f aca="false">I223-L223</f>
        <v>0</v>
      </c>
    </row>
    <row r="224" customFormat="false" ht="15" hidden="false" customHeight="false" outlineLevel="0" collapsed="false">
      <c r="A224" s="668" t="s">
        <v>1367</v>
      </c>
      <c r="B224" s="669" t="n">
        <v>44505</v>
      </c>
      <c r="C224" s="668" t="s">
        <v>1280</v>
      </c>
      <c r="D224" s="668" t="s">
        <v>1281</v>
      </c>
      <c r="E224" s="668" t="s">
        <v>1297</v>
      </c>
      <c r="F224" s="670" t="n">
        <v>-3369000</v>
      </c>
      <c r="G224" s="670" t="n">
        <v>0</v>
      </c>
      <c r="H224" s="670" t="n">
        <v>3369000</v>
      </c>
      <c r="I224" s="670" t="n">
        <v>1269185870</v>
      </c>
      <c r="J224" s="671" t="s">
        <v>1283</v>
      </c>
      <c r="L224" s="672" t="n">
        <f aca="false">I223+H224</f>
        <v>1269185870</v>
      </c>
      <c r="M224" s="672" t="n">
        <f aca="false">I224-L224</f>
        <v>0</v>
      </c>
    </row>
    <row r="225" customFormat="false" ht="15" hidden="false" customHeight="false" outlineLevel="0" collapsed="false">
      <c r="A225" s="668" t="s">
        <v>1367</v>
      </c>
      <c r="B225" s="669" t="n">
        <v>44505</v>
      </c>
      <c r="C225" s="668" t="s">
        <v>1280</v>
      </c>
      <c r="D225" s="668" t="s">
        <v>1281</v>
      </c>
      <c r="E225" s="668" t="s">
        <v>1331</v>
      </c>
      <c r="F225" s="670" t="n">
        <v>-1334000</v>
      </c>
      <c r="G225" s="670" t="n">
        <v>0</v>
      </c>
      <c r="H225" s="670" t="n">
        <v>1334000</v>
      </c>
      <c r="I225" s="670" t="n">
        <v>1270519870</v>
      </c>
      <c r="J225" s="671" t="s">
        <v>1283</v>
      </c>
      <c r="L225" s="672" t="n">
        <f aca="false">I224+H225</f>
        <v>1270519870</v>
      </c>
      <c r="M225" s="672" t="n">
        <f aca="false">I225-L225</f>
        <v>0</v>
      </c>
    </row>
    <row r="226" customFormat="false" ht="15" hidden="false" customHeight="false" outlineLevel="0" collapsed="false">
      <c r="A226" s="668" t="s">
        <v>1367</v>
      </c>
      <c r="B226" s="669" t="n">
        <v>44505</v>
      </c>
      <c r="C226" s="668" t="s">
        <v>1280</v>
      </c>
      <c r="D226" s="668" t="s">
        <v>1281</v>
      </c>
      <c r="E226" s="668" t="s">
        <v>1316</v>
      </c>
      <c r="F226" s="670" t="n">
        <v>-1180000</v>
      </c>
      <c r="G226" s="670" t="n">
        <v>0</v>
      </c>
      <c r="H226" s="670" t="n">
        <v>1180000</v>
      </c>
      <c r="I226" s="670" t="n">
        <v>1271699870</v>
      </c>
      <c r="J226" s="671" t="s">
        <v>1283</v>
      </c>
      <c r="L226" s="672" t="n">
        <f aca="false">I225+H226</f>
        <v>1271699870</v>
      </c>
      <c r="M226" s="672" t="n">
        <f aca="false">I226-L226</f>
        <v>0</v>
      </c>
    </row>
    <row r="227" customFormat="false" ht="15" hidden="false" customHeight="false" outlineLevel="0" collapsed="false">
      <c r="A227" s="668" t="s">
        <v>1367</v>
      </c>
      <c r="B227" s="669" t="n">
        <v>44505</v>
      </c>
      <c r="C227" s="668" t="s">
        <v>1280</v>
      </c>
      <c r="D227" s="668" t="s">
        <v>1281</v>
      </c>
      <c r="E227" s="668" t="s">
        <v>1288</v>
      </c>
      <c r="F227" s="670" t="n">
        <v>-9675350</v>
      </c>
      <c r="G227" s="670" t="n">
        <v>0</v>
      </c>
      <c r="H227" s="670" t="n">
        <v>9675350</v>
      </c>
      <c r="I227" s="670" t="n">
        <v>1281375220</v>
      </c>
      <c r="J227" s="671" t="s">
        <v>1283</v>
      </c>
      <c r="L227" s="672" t="n">
        <f aca="false">I226+H227</f>
        <v>1281375220</v>
      </c>
      <c r="M227" s="672" t="n">
        <f aca="false">I227-L227</f>
        <v>0</v>
      </c>
    </row>
    <row r="228" customFormat="false" ht="15" hidden="false" customHeight="false" outlineLevel="0" collapsed="false">
      <c r="A228" s="668" t="s">
        <v>1367</v>
      </c>
      <c r="B228" s="669" t="n">
        <v>44505</v>
      </c>
      <c r="C228" s="668" t="s">
        <v>1280</v>
      </c>
      <c r="D228" s="668" t="s">
        <v>1281</v>
      </c>
      <c r="E228" s="668" t="s">
        <v>1288</v>
      </c>
      <c r="F228" s="670" t="n">
        <v>-8096</v>
      </c>
      <c r="G228" s="670" t="n">
        <v>0</v>
      </c>
      <c r="H228" s="670" t="n">
        <v>8096</v>
      </c>
      <c r="I228" s="670" t="n">
        <v>1281383316</v>
      </c>
      <c r="J228" s="671" t="s">
        <v>1283</v>
      </c>
      <c r="L228" s="672" t="n">
        <f aca="false">I227+H228</f>
        <v>1281383316</v>
      </c>
      <c r="M228" s="672" t="n">
        <f aca="false">I228-L228</f>
        <v>0</v>
      </c>
    </row>
    <row r="229" customFormat="false" ht="15" hidden="false" customHeight="false" outlineLevel="0" collapsed="false">
      <c r="A229" s="668" t="s">
        <v>1367</v>
      </c>
      <c r="B229" s="669" t="n">
        <v>44505</v>
      </c>
      <c r="C229" s="668" t="s">
        <v>1280</v>
      </c>
      <c r="D229" s="668" t="s">
        <v>1281</v>
      </c>
      <c r="E229" s="668" t="s">
        <v>1375</v>
      </c>
      <c r="F229" s="670" t="n">
        <v>-4731000</v>
      </c>
      <c r="G229" s="670" t="n">
        <v>0</v>
      </c>
      <c r="H229" s="670" t="n">
        <v>4731000</v>
      </c>
      <c r="I229" s="670" t="n">
        <v>1286114316</v>
      </c>
      <c r="J229" s="671" t="s">
        <v>1283</v>
      </c>
      <c r="L229" s="672" t="n">
        <f aca="false">I228+H229</f>
        <v>1286114316</v>
      </c>
      <c r="M229" s="672" t="n">
        <f aca="false">I229-L229</f>
        <v>0</v>
      </c>
    </row>
    <row r="230" customFormat="false" ht="15" hidden="false" customHeight="false" outlineLevel="0" collapsed="false">
      <c r="A230" s="668" t="s">
        <v>1367</v>
      </c>
      <c r="B230" s="669" t="n">
        <v>44505</v>
      </c>
      <c r="C230" s="668" t="s">
        <v>1280</v>
      </c>
      <c r="D230" s="668" t="s">
        <v>1281</v>
      </c>
      <c r="E230" s="668" t="s">
        <v>1317</v>
      </c>
      <c r="F230" s="670" t="n">
        <v>-4512000</v>
      </c>
      <c r="G230" s="670" t="n">
        <v>0</v>
      </c>
      <c r="H230" s="670" t="n">
        <v>4512000</v>
      </c>
      <c r="I230" s="670" t="n">
        <v>1290626316</v>
      </c>
      <c r="J230" s="671" t="s">
        <v>1283</v>
      </c>
      <c r="L230" s="672" t="n">
        <f aca="false">I229+H230</f>
        <v>1290626316</v>
      </c>
      <c r="M230" s="672" t="n">
        <f aca="false">I230-L230</f>
        <v>0</v>
      </c>
    </row>
    <row r="231" customFormat="false" ht="15" hidden="false" customHeight="false" outlineLevel="0" collapsed="false">
      <c r="A231" s="668" t="s">
        <v>1367</v>
      </c>
      <c r="B231" s="669" t="n">
        <v>44505</v>
      </c>
      <c r="C231" s="668" t="s">
        <v>1280</v>
      </c>
      <c r="D231" s="668" t="s">
        <v>1281</v>
      </c>
      <c r="E231" s="668" t="s">
        <v>1314</v>
      </c>
      <c r="F231" s="670" t="n">
        <v>-3939000</v>
      </c>
      <c r="G231" s="670" t="n">
        <v>0</v>
      </c>
      <c r="H231" s="670" t="n">
        <v>3939000</v>
      </c>
      <c r="I231" s="670" t="n">
        <v>1294565316</v>
      </c>
      <c r="J231" s="671" t="s">
        <v>1283</v>
      </c>
      <c r="L231" s="672" t="n">
        <f aca="false">I230+H231</f>
        <v>1294565316</v>
      </c>
      <c r="M231" s="672" t="n">
        <f aca="false">I231-L231</f>
        <v>0</v>
      </c>
    </row>
    <row r="232" customFormat="false" ht="15" hidden="false" customHeight="false" outlineLevel="0" collapsed="false">
      <c r="A232" s="668" t="s">
        <v>1367</v>
      </c>
      <c r="B232" s="669" t="n">
        <v>44505</v>
      </c>
      <c r="C232" s="668" t="s">
        <v>1280</v>
      </c>
      <c r="D232" s="668" t="s">
        <v>1281</v>
      </c>
      <c r="E232" s="668" t="s">
        <v>1306</v>
      </c>
      <c r="F232" s="670" t="n">
        <v>-1004850</v>
      </c>
      <c r="G232" s="670" t="n">
        <v>0</v>
      </c>
      <c r="H232" s="670" t="n">
        <v>1004850</v>
      </c>
      <c r="I232" s="670" t="n">
        <v>1295570166</v>
      </c>
      <c r="J232" s="671" t="s">
        <v>1283</v>
      </c>
      <c r="L232" s="672" t="n">
        <f aca="false">I231+H232</f>
        <v>1295570166</v>
      </c>
      <c r="M232" s="672" t="n">
        <f aca="false">I232-L232</f>
        <v>0</v>
      </c>
    </row>
    <row r="233" customFormat="false" ht="15" hidden="false" customHeight="false" outlineLevel="0" collapsed="false">
      <c r="A233" s="668" t="s">
        <v>1367</v>
      </c>
      <c r="B233" s="669" t="n">
        <v>44505</v>
      </c>
      <c r="C233" s="668" t="s">
        <v>1280</v>
      </c>
      <c r="D233" s="668" t="s">
        <v>1281</v>
      </c>
      <c r="E233" s="668" t="s">
        <v>1376</v>
      </c>
      <c r="F233" s="670" t="n">
        <v>-755000</v>
      </c>
      <c r="G233" s="670" t="n">
        <v>0</v>
      </c>
      <c r="H233" s="670" t="n">
        <v>755000</v>
      </c>
      <c r="I233" s="670" t="n">
        <v>1296325166</v>
      </c>
      <c r="J233" s="671" t="s">
        <v>1283</v>
      </c>
      <c r="L233" s="672" t="n">
        <f aca="false">I232+H233</f>
        <v>1296325166</v>
      </c>
      <c r="M233" s="672" t="n">
        <f aca="false">I233-L233</f>
        <v>0</v>
      </c>
    </row>
    <row r="234" customFormat="false" ht="15" hidden="false" customHeight="false" outlineLevel="0" collapsed="false">
      <c r="A234" s="668" t="s">
        <v>1367</v>
      </c>
      <c r="B234" s="669" t="n">
        <v>44505</v>
      </c>
      <c r="C234" s="668" t="s">
        <v>1280</v>
      </c>
      <c r="D234" s="668" t="s">
        <v>1281</v>
      </c>
      <c r="E234" s="668" t="s">
        <v>1315</v>
      </c>
      <c r="F234" s="670" t="n">
        <v>-90000</v>
      </c>
      <c r="G234" s="670" t="n">
        <v>0</v>
      </c>
      <c r="H234" s="670" t="n">
        <v>90000</v>
      </c>
      <c r="I234" s="670" t="n">
        <v>1296415166</v>
      </c>
      <c r="J234" s="671" t="s">
        <v>1283</v>
      </c>
      <c r="L234" s="672" t="n">
        <f aca="false">I233+H234</f>
        <v>1296415166</v>
      </c>
      <c r="M234" s="672" t="n">
        <f aca="false">I234-L234</f>
        <v>0</v>
      </c>
    </row>
    <row r="235" customFormat="false" ht="15" hidden="false" customHeight="false" outlineLevel="0" collapsed="false">
      <c r="A235" s="668" t="s">
        <v>1367</v>
      </c>
      <c r="B235" s="669" t="n">
        <v>44505</v>
      </c>
      <c r="C235" s="668" t="s">
        <v>1280</v>
      </c>
      <c r="D235" s="668" t="s">
        <v>1281</v>
      </c>
      <c r="E235" s="668" t="s">
        <v>1339</v>
      </c>
      <c r="F235" s="670" t="n">
        <v>-40000</v>
      </c>
      <c r="G235" s="670" t="n">
        <v>0</v>
      </c>
      <c r="H235" s="670" t="n">
        <v>40000</v>
      </c>
      <c r="I235" s="670" t="n">
        <v>1296455166</v>
      </c>
      <c r="J235" s="671" t="s">
        <v>1283</v>
      </c>
      <c r="L235" s="672" t="n">
        <f aca="false">I234+H235</f>
        <v>1296455166</v>
      </c>
      <c r="M235" s="672" t="n">
        <f aca="false">I235-L235</f>
        <v>0</v>
      </c>
    </row>
    <row r="236" customFormat="false" ht="15" hidden="false" customHeight="false" outlineLevel="0" collapsed="false">
      <c r="A236" s="668" t="s">
        <v>1367</v>
      </c>
      <c r="B236" s="669" t="n">
        <v>44505</v>
      </c>
      <c r="C236" s="668" t="s">
        <v>1280</v>
      </c>
      <c r="D236" s="668" t="s">
        <v>1281</v>
      </c>
      <c r="E236" s="668" t="s">
        <v>1377</v>
      </c>
      <c r="F236" s="670" t="n">
        <v>-27000</v>
      </c>
      <c r="G236" s="670" t="n">
        <v>0</v>
      </c>
      <c r="H236" s="670" t="n">
        <v>27000</v>
      </c>
      <c r="I236" s="670" t="n">
        <v>1296482166</v>
      </c>
      <c r="J236" s="671" t="s">
        <v>1283</v>
      </c>
      <c r="L236" s="672" t="n">
        <f aca="false">I235+H236</f>
        <v>1296482166</v>
      </c>
      <c r="M236" s="672" t="n">
        <f aca="false">I236-L236</f>
        <v>0</v>
      </c>
    </row>
    <row r="237" customFormat="false" ht="15" hidden="false" customHeight="false" outlineLevel="0" collapsed="false">
      <c r="A237" s="668" t="s">
        <v>1367</v>
      </c>
      <c r="B237" s="669" t="n">
        <v>44505</v>
      </c>
      <c r="C237" s="668" t="s">
        <v>1280</v>
      </c>
      <c r="D237" s="668" t="s">
        <v>1281</v>
      </c>
      <c r="E237" s="668" t="s">
        <v>1287</v>
      </c>
      <c r="F237" s="670" t="n">
        <v>-33400</v>
      </c>
      <c r="G237" s="670" t="n">
        <v>0</v>
      </c>
      <c r="H237" s="670" t="n">
        <v>33400</v>
      </c>
      <c r="I237" s="670" t="n">
        <v>1296515566</v>
      </c>
      <c r="J237" s="671" t="s">
        <v>1283</v>
      </c>
      <c r="L237" s="672" t="n">
        <f aca="false">I236+H237</f>
        <v>1296515566</v>
      </c>
      <c r="M237" s="672" t="n">
        <f aca="false">I237-L237</f>
        <v>0</v>
      </c>
    </row>
    <row r="238" customFormat="false" ht="15" hidden="false" customHeight="false" outlineLevel="0" collapsed="false">
      <c r="A238" s="668" t="s">
        <v>1367</v>
      </c>
      <c r="B238" s="669" t="n">
        <v>44505</v>
      </c>
      <c r="C238" s="668" t="s">
        <v>1280</v>
      </c>
      <c r="D238" s="668" t="s">
        <v>1281</v>
      </c>
      <c r="E238" s="668" t="s">
        <v>1376</v>
      </c>
      <c r="F238" s="670" t="n">
        <v>-61600</v>
      </c>
      <c r="G238" s="670" t="n">
        <v>0</v>
      </c>
      <c r="H238" s="670" t="n">
        <v>61600</v>
      </c>
      <c r="I238" s="670" t="n">
        <v>1296577166</v>
      </c>
      <c r="J238" s="671" t="s">
        <v>1283</v>
      </c>
      <c r="L238" s="672" t="n">
        <f aca="false">I237+H238</f>
        <v>1296577166</v>
      </c>
      <c r="M238" s="672" t="n">
        <f aca="false">I238-L238</f>
        <v>0</v>
      </c>
    </row>
    <row r="239" customFormat="false" ht="15" hidden="false" customHeight="false" outlineLevel="0" collapsed="false">
      <c r="A239" s="668" t="s">
        <v>1378</v>
      </c>
      <c r="B239" s="669" t="n">
        <v>44506</v>
      </c>
      <c r="C239" s="668" t="s">
        <v>1280</v>
      </c>
      <c r="D239" s="668" t="s">
        <v>1281</v>
      </c>
      <c r="E239" s="668" t="s">
        <v>1282</v>
      </c>
      <c r="F239" s="670" t="n">
        <v>-2632250</v>
      </c>
      <c r="G239" s="670" t="n">
        <v>0</v>
      </c>
      <c r="H239" s="670" t="n">
        <v>2632250</v>
      </c>
      <c r="I239" s="670" t="n">
        <v>1299209416</v>
      </c>
      <c r="J239" s="671" t="s">
        <v>1283</v>
      </c>
      <c r="L239" s="672" t="n">
        <f aca="false">I238+H239</f>
        <v>1299209416</v>
      </c>
      <c r="M239" s="672" t="n">
        <f aca="false">I239-L239</f>
        <v>0</v>
      </c>
    </row>
    <row r="240" customFormat="false" ht="15" hidden="false" customHeight="false" outlineLevel="0" collapsed="false">
      <c r="A240" s="668" t="s">
        <v>1367</v>
      </c>
      <c r="B240" s="669" t="n">
        <v>44505</v>
      </c>
      <c r="C240" s="668" t="s">
        <v>1280</v>
      </c>
      <c r="D240" s="668" t="s">
        <v>1281</v>
      </c>
      <c r="E240" s="668" t="s">
        <v>1379</v>
      </c>
      <c r="F240" s="670" t="n">
        <v>-715000</v>
      </c>
      <c r="G240" s="670" t="n">
        <v>0</v>
      </c>
      <c r="H240" s="670" t="n">
        <v>715000</v>
      </c>
      <c r="I240" s="670" t="n">
        <v>1299924416</v>
      </c>
      <c r="J240" s="671" t="s">
        <v>1283</v>
      </c>
      <c r="L240" s="672" t="n">
        <f aca="false">I239+H240</f>
        <v>1299924416</v>
      </c>
      <c r="M240" s="672" t="n">
        <f aca="false">I240-L240</f>
        <v>0</v>
      </c>
    </row>
    <row r="241" customFormat="false" ht="15" hidden="false" customHeight="false" outlineLevel="0" collapsed="false">
      <c r="A241" s="668" t="s">
        <v>1367</v>
      </c>
      <c r="B241" s="669" t="n">
        <v>44505</v>
      </c>
      <c r="C241" s="668" t="s">
        <v>1280</v>
      </c>
      <c r="D241" s="668" t="s">
        <v>1281</v>
      </c>
      <c r="E241" s="668" t="s">
        <v>1324</v>
      </c>
      <c r="F241" s="670" t="n">
        <v>-21219900</v>
      </c>
      <c r="G241" s="670" t="n">
        <v>0</v>
      </c>
      <c r="H241" s="670" t="n">
        <v>21219900</v>
      </c>
      <c r="I241" s="670" t="n">
        <v>1321144316</v>
      </c>
      <c r="J241" s="671" t="s">
        <v>1283</v>
      </c>
      <c r="L241" s="672" t="n">
        <f aca="false">I240+H241</f>
        <v>1321144316</v>
      </c>
      <c r="M241" s="672" t="n">
        <f aca="false">I241-L241</f>
        <v>0</v>
      </c>
    </row>
    <row r="242" customFormat="false" ht="15" hidden="false" customHeight="false" outlineLevel="0" collapsed="false">
      <c r="A242" s="668" t="s">
        <v>1367</v>
      </c>
      <c r="B242" s="669" t="n">
        <v>44505</v>
      </c>
      <c r="C242" s="668" t="s">
        <v>1280</v>
      </c>
      <c r="D242" s="668" t="s">
        <v>1281</v>
      </c>
      <c r="E242" s="668" t="s">
        <v>1371</v>
      </c>
      <c r="F242" s="670" t="n">
        <v>-12735000</v>
      </c>
      <c r="G242" s="670" t="n">
        <v>0</v>
      </c>
      <c r="H242" s="670" t="n">
        <v>12735000</v>
      </c>
      <c r="I242" s="670" t="n">
        <v>1333879316</v>
      </c>
      <c r="J242" s="671" t="s">
        <v>1283</v>
      </c>
      <c r="L242" s="672" t="n">
        <f aca="false">I241+H242</f>
        <v>1333879316</v>
      </c>
      <c r="M242" s="672" t="n">
        <f aca="false">I242-L242</f>
        <v>0</v>
      </c>
    </row>
    <row r="243" customFormat="false" ht="15" hidden="false" customHeight="false" outlineLevel="0" collapsed="false">
      <c r="A243" s="668" t="s">
        <v>1367</v>
      </c>
      <c r="B243" s="669" t="n">
        <v>44505</v>
      </c>
      <c r="C243" s="668" t="s">
        <v>1280</v>
      </c>
      <c r="D243" s="668" t="s">
        <v>1281</v>
      </c>
      <c r="E243" s="668" t="s">
        <v>1318</v>
      </c>
      <c r="F243" s="670" t="n">
        <v>-2942198</v>
      </c>
      <c r="G243" s="670" t="n">
        <v>0</v>
      </c>
      <c r="H243" s="670" t="n">
        <v>2942198</v>
      </c>
      <c r="I243" s="670" t="n">
        <v>1336821514</v>
      </c>
      <c r="J243" s="671" t="s">
        <v>1283</v>
      </c>
      <c r="L243" s="672" t="n">
        <f aca="false">I242+H243</f>
        <v>1336821514</v>
      </c>
      <c r="M243" s="672" t="n">
        <f aca="false">I243-L243</f>
        <v>0</v>
      </c>
    </row>
    <row r="244" customFormat="false" ht="15" hidden="false" customHeight="false" outlineLevel="0" collapsed="false">
      <c r="A244" s="668" t="s">
        <v>1367</v>
      </c>
      <c r="B244" s="669" t="n">
        <v>44505</v>
      </c>
      <c r="C244" s="668" t="s">
        <v>1285</v>
      </c>
      <c r="D244" s="668" t="s">
        <v>1281</v>
      </c>
      <c r="E244" s="668" t="s">
        <v>1320</v>
      </c>
      <c r="F244" s="670" t="n">
        <v>-4000</v>
      </c>
      <c r="G244" s="670" t="n">
        <v>0</v>
      </c>
      <c r="H244" s="670" t="n">
        <v>4000</v>
      </c>
      <c r="I244" s="670" t="n">
        <v>1336825514</v>
      </c>
      <c r="J244" s="671" t="s">
        <v>1283</v>
      </c>
      <c r="L244" s="672" t="n">
        <f aca="false">I243+H244</f>
        <v>1336825514</v>
      </c>
      <c r="M244" s="672" t="n">
        <f aca="false">I244-L244</f>
        <v>0</v>
      </c>
    </row>
    <row r="245" customFormat="false" ht="15" hidden="false" customHeight="false" outlineLevel="0" collapsed="false">
      <c r="A245" s="668" t="s">
        <v>1367</v>
      </c>
      <c r="B245" s="669" t="n">
        <v>44505</v>
      </c>
      <c r="C245" s="668" t="s">
        <v>1280</v>
      </c>
      <c r="D245" s="668" t="s">
        <v>1281</v>
      </c>
      <c r="E245" s="668" t="s">
        <v>1380</v>
      </c>
      <c r="F245" s="670" t="n">
        <v>-100000</v>
      </c>
      <c r="G245" s="670" t="n">
        <v>0</v>
      </c>
      <c r="H245" s="670" t="n">
        <v>100000</v>
      </c>
      <c r="I245" s="670" t="n">
        <v>1336925514</v>
      </c>
      <c r="J245" s="671" t="s">
        <v>1283</v>
      </c>
      <c r="L245" s="672" t="n">
        <f aca="false">I244+H245</f>
        <v>1336925514</v>
      </c>
      <c r="M245" s="672" t="n">
        <f aca="false">I245-L245</f>
        <v>0</v>
      </c>
    </row>
    <row r="246" customFormat="false" ht="15" hidden="false" customHeight="false" outlineLevel="0" collapsed="false">
      <c r="A246" s="668" t="s">
        <v>1367</v>
      </c>
      <c r="B246" s="669" t="n">
        <v>44505</v>
      </c>
      <c r="C246" s="668" t="s">
        <v>1280</v>
      </c>
      <c r="D246" s="668" t="s">
        <v>1281</v>
      </c>
      <c r="E246" s="668" t="s">
        <v>1381</v>
      </c>
      <c r="F246" s="670" t="n">
        <v>-2744</v>
      </c>
      <c r="G246" s="670" t="n">
        <v>0</v>
      </c>
      <c r="H246" s="670" t="n">
        <v>2744</v>
      </c>
      <c r="I246" s="670" t="n">
        <v>1336928258</v>
      </c>
      <c r="J246" s="671" t="s">
        <v>1283</v>
      </c>
      <c r="L246" s="672" t="n">
        <f aca="false">I245+H246</f>
        <v>1336928258</v>
      </c>
      <c r="M246" s="672" t="n">
        <f aca="false">I246-L246</f>
        <v>0</v>
      </c>
    </row>
    <row r="247" customFormat="false" ht="15" hidden="false" customHeight="false" outlineLevel="0" collapsed="false">
      <c r="A247" s="668" t="s">
        <v>1367</v>
      </c>
      <c r="B247" s="669" t="n">
        <v>44505</v>
      </c>
      <c r="C247" s="668" t="s">
        <v>1280</v>
      </c>
      <c r="D247" s="668" t="s">
        <v>1281</v>
      </c>
      <c r="E247" s="668" t="s">
        <v>1382</v>
      </c>
      <c r="F247" s="670" t="n">
        <v>-27482</v>
      </c>
      <c r="G247" s="670" t="n">
        <v>0</v>
      </c>
      <c r="H247" s="670" t="n">
        <v>27482</v>
      </c>
      <c r="I247" s="670" t="n">
        <v>1336955740</v>
      </c>
      <c r="J247" s="671" t="s">
        <v>1283</v>
      </c>
      <c r="L247" s="672" t="n">
        <f aca="false">I246+H247</f>
        <v>1336955740</v>
      </c>
      <c r="M247" s="672" t="n">
        <f aca="false">I247-L247</f>
        <v>0</v>
      </c>
    </row>
    <row r="248" customFormat="false" ht="15" hidden="false" customHeight="false" outlineLevel="0" collapsed="false">
      <c r="A248" s="668" t="s">
        <v>1367</v>
      </c>
      <c r="B248" s="669" t="n">
        <v>44505</v>
      </c>
      <c r="C248" s="668" t="s">
        <v>1280</v>
      </c>
      <c r="D248" s="668" t="s">
        <v>1281</v>
      </c>
      <c r="E248" s="668" t="s">
        <v>1383</v>
      </c>
      <c r="F248" s="670" t="n">
        <v>-57298</v>
      </c>
      <c r="G248" s="670" t="n">
        <v>0</v>
      </c>
      <c r="H248" s="670" t="n">
        <v>57298</v>
      </c>
      <c r="I248" s="670" t="n">
        <v>1337013038</v>
      </c>
      <c r="J248" s="671" t="s">
        <v>1283</v>
      </c>
      <c r="L248" s="672" t="n">
        <f aca="false">I247+H248</f>
        <v>1337013038</v>
      </c>
      <c r="M248" s="672" t="n">
        <f aca="false">I248-L248</f>
        <v>0</v>
      </c>
    </row>
    <row r="249" customFormat="false" ht="15" hidden="false" customHeight="false" outlineLevel="0" collapsed="false">
      <c r="A249" s="668" t="s">
        <v>1378</v>
      </c>
      <c r="B249" s="669" t="n">
        <v>44506</v>
      </c>
      <c r="C249" s="668" t="s">
        <v>1280</v>
      </c>
      <c r="D249" s="668" t="s">
        <v>1281</v>
      </c>
      <c r="E249" s="668" t="s">
        <v>1384</v>
      </c>
      <c r="F249" s="670" t="n">
        <v>-2860000</v>
      </c>
      <c r="G249" s="670" t="n">
        <v>0</v>
      </c>
      <c r="H249" s="670" t="n">
        <v>2860000</v>
      </c>
      <c r="I249" s="670" t="n">
        <v>1339873038</v>
      </c>
      <c r="J249" s="671" t="s">
        <v>1283</v>
      </c>
      <c r="L249" s="672" t="n">
        <f aca="false">I248+H249</f>
        <v>1339873038</v>
      </c>
      <c r="M249" s="672" t="n">
        <f aca="false">I249-L249</f>
        <v>0</v>
      </c>
    </row>
    <row r="250" customFormat="false" ht="15" hidden="false" customHeight="false" outlineLevel="0" collapsed="false">
      <c r="A250" s="668" t="s">
        <v>1378</v>
      </c>
      <c r="B250" s="669" t="n">
        <v>44506</v>
      </c>
      <c r="C250" s="668" t="s">
        <v>1280</v>
      </c>
      <c r="D250" s="668" t="s">
        <v>1281</v>
      </c>
      <c r="E250" s="668" t="s">
        <v>1319</v>
      </c>
      <c r="F250" s="670" t="n">
        <v>-108000</v>
      </c>
      <c r="G250" s="670" t="n">
        <v>0</v>
      </c>
      <c r="H250" s="670" t="n">
        <v>108000</v>
      </c>
      <c r="I250" s="670" t="n">
        <v>1339981038</v>
      </c>
      <c r="J250" s="671" t="s">
        <v>1283</v>
      </c>
      <c r="L250" s="672" t="n">
        <f aca="false">I249+H250</f>
        <v>1339981038</v>
      </c>
      <c r="M250" s="672" t="n">
        <f aca="false">I250-L250</f>
        <v>0</v>
      </c>
    </row>
    <row r="251" customFormat="false" ht="15" hidden="false" customHeight="false" outlineLevel="0" collapsed="false">
      <c r="A251" s="668" t="s">
        <v>1378</v>
      </c>
      <c r="B251" s="669" t="n">
        <v>44506</v>
      </c>
      <c r="C251" s="668" t="s">
        <v>1280</v>
      </c>
      <c r="D251" s="668" t="s">
        <v>1281</v>
      </c>
      <c r="E251" s="668" t="s">
        <v>1312</v>
      </c>
      <c r="F251" s="670" t="n">
        <v>-7220886</v>
      </c>
      <c r="G251" s="670" t="n">
        <v>0</v>
      </c>
      <c r="H251" s="670" t="n">
        <v>7220886</v>
      </c>
      <c r="I251" s="670" t="n">
        <v>1347201924</v>
      </c>
      <c r="J251" s="671" t="s">
        <v>1283</v>
      </c>
      <c r="L251" s="672" t="n">
        <f aca="false">I250+H251</f>
        <v>1347201924</v>
      </c>
      <c r="M251" s="672" t="n">
        <f aca="false">I251-L251</f>
        <v>0</v>
      </c>
    </row>
    <row r="252" customFormat="false" ht="15" hidden="false" customHeight="false" outlineLevel="0" collapsed="false">
      <c r="A252" s="668" t="s">
        <v>1378</v>
      </c>
      <c r="B252" s="669" t="n">
        <v>44506</v>
      </c>
      <c r="C252" s="668" t="s">
        <v>1280</v>
      </c>
      <c r="D252" s="668" t="s">
        <v>1281</v>
      </c>
      <c r="E252" s="668" t="s">
        <v>1284</v>
      </c>
      <c r="F252" s="670" t="n">
        <v>-5584582</v>
      </c>
      <c r="G252" s="670" t="n">
        <v>0</v>
      </c>
      <c r="H252" s="670" t="n">
        <v>5584582</v>
      </c>
      <c r="I252" s="670" t="n">
        <v>1352786506</v>
      </c>
      <c r="J252" s="671" t="s">
        <v>1283</v>
      </c>
      <c r="L252" s="672" t="n">
        <f aca="false">I251+H252</f>
        <v>1352786506</v>
      </c>
      <c r="M252" s="672" t="n">
        <f aca="false">I252-L252</f>
        <v>0</v>
      </c>
    </row>
    <row r="253" customFormat="false" ht="15" hidden="false" customHeight="false" outlineLevel="0" collapsed="false">
      <c r="A253" s="668" t="s">
        <v>1378</v>
      </c>
      <c r="B253" s="669" t="n">
        <v>44506</v>
      </c>
      <c r="C253" s="668" t="s">
        <v>1280</v>
      </c>
      <c r="D253" s="668" t="s">
        <v>1281</v>
      </c>
      <c r="E253" s="668" t="s">
        <v>1287</v>
      </c>
      <c r="F253" s="670" t="n">
        <v>-7862250</v>
      </c>
      <c r="G253" s="670" t="n">
        <v>0</v>
      </c>
      <c r="H253" s="670" t="n">
        <v>7862250</v>
      </c>
      <c r="I253" s="670" t="n">
        <v>1360648756</v>
      </c>
      <c r="J253" s="671" t="s">
        <v>1283</v>
      </c>
      <c r="L253" s="672" t="n">
        <f aca="false">I252+H253</f>
        <v>1360648756</v>
      </c>
      <c r="M253" s="672" t="n">
        <f aca="false">I253-L253</f>
        <v>0</v>
      </c>
    </row>
    <row r="254" customFormat="false" ht="15" hidden="false" customHeight="false" outlineLevel="0" collapsed="false">
      <c r="A254" s="668" t="s">
        <v>1378</v>
      </c>
      <c r="B254" s="669" t="n">
        <v>44506</v>
      </c>
      <c r="C254" s="668" t="s">
        <v>1280</v>
      </c>
      <c r="D254" s="668" t="s">
        <v>1281</v>
      </c>
      <c r="E254" s="668" t="s">
        <v>1303</v>
      </c>
      <c r="F254" s="670" t="n">
        <v>-4757000</v>
      </c>
      <c r="G254" s="670" t="n">
        <v>0</v>
      </c>
      <c r="H254" s="670" t="n">
        <v>4757000</v>
      </c>
      <c r="I254" s="670" t="n">
        <v>1365405756</v>
      </c>
      <c r="J254" s="671" t="s">
        <v>1283</v>
      </c>
      <c r="L254" s="672" t="n">
        <f aca="false">I253+H254</f>
        <v>1365405756</v>
      </c>
      <c r="M254" s="672" t="n">
        <f aca="false">I254-L254</f>
        <v>0</v>
      </c>
    </row>
    <row r="255" customFormat="false" ht="15" hidden="false" customHeight="false" outlineLevel="0" collapsed="false">
      <c r="A255" s="668" t="s">
        <v>1378</v>
      </c>
      <c r="B255" s="669" t="n">
        <v>44506</v>
      </c>
      <c r="C255" s="668" t="s">
        <v>1280</v>
      </c>
      <c r="D255" s="668" t="s">
        <v>1281</v>
      </c>
      <c r="E255" s="668" t="s">
        <v>1301</v>
      </c>
      <c r="F255" s="670" t="n">
        <v>-6869300</v>
      </c>
      <c r="G255" s="670" t="n">
        <v>0</v>
      </c>
      <c r="H255" s="670" t="n">
        <v>6869300</v>
      </c>
      <c r="I255" s="670" t="n">
        <v>1372275056</v>
      </c>
      <c r="J255" s="671" t="s">
        <v>1283</v>
      </c>
      <c r="L255" s="672" t="n">
        <f aca="false">I254+H255</f>
        <v>1372275056</v>
      </c>
      <c r="M255" s="672" t="n">
        <f aca="false">I255-L255</f>
        <v>0</v>
      </c>
    </row>
    <row r="256" customFormat="false" ht="15" hidden="false" customHeight="false" outlineLevel="0" collapsed="false">
      <c r="A256" s="668" t="s">
        <v>1378</v>
      </c>
      <c r="B256" s="669" t="n">
        <v>44506</v>
      </c>
      <c r="C256" s="668" t="s">
        <v>1280</v>
      </c>
      <c r="D256" s="668" t="s">
        <v>1281</v>
      </c>
      <c r="E256" s="668" t="s">
        <v>1385</v>
      </c>
      <c r="F256" s="670" t="n">
        <v>-113000</v>
      </c>
      <c r="G256" s="670" t="n">
        <v>0</v>
      </c>
      <c r="H256" s="670" t="n">
        <v>113000</v>
      </c>
      <c r="I256" s="670" t="n">
        <v>1372388056</v>
      </c>
      <c r="J256" s="671" t="s">
        <v>1283</v>
      </c>
      <c r="L256" s="672" t="n">
        <f aca="false">I255+H256</f>
        <v>1372388056</v>
      </c>
      <c r="M256" s="672" t="n">
        <f aca="false">I256-L256</f>
        <v>0</v>
      </c>
    </row>
    <row r="257" customFormat="false" ht="15" hidden="false" customHeight="false" outlineLevel="0" collapsed="false">
      <c r="A257" s="668" t="s">
        <v>1378</v>
      </c>
      <c r="B257" s="669" t="n">
        <v>44506</v>
      </c>
      <c r="C257" s="668" t="s">
        <v>1280</v>
      </c>
      <c r="D257" s="668" t="s">
        <v>1281</v>
      </c>
      <c r="E257" s="668" t="s">
        <v>1307</v>
      </c>
      <c r="F257" s="670" t="n">
        <v>-10340000</v>
      </c>
      <c r="G257" s="670" t="n">
        <v>0</v>
      </c>
      <c r="H257" s="670" t="n">
        <v>10340000</v>
      </c>
      <c r="I257" s="670" t="n">
        <v>1382728056</v>
      </c>
      <c r="J257" s="671" t="s">
        <v>1283</v>
      </c>
      <c r="L257" s="672" t="n">
        <f aca="false">I256+H257</f>
        <v>1382728056</v>
      </c>
      <c r="M257" s="672" t="n">
        <f aca="false">I257-L257</f>
        <v>0</v>
      </c>
    </row>
    <row r="258" customFormat="false" ht="15" hidden="false" customHeight="false" outlineLevel="0" collapsed="false">
      <c r="A258" s="668" t="s">
        <v>1378</v>
      </c>
      <c r="B258" s="669" t="n">
        <v>44506</v>
      </c>
      <c r="C258" s="668" t="s">
        <v>1280</v>
      </c>
      <c r="D258" s="668" t="s">
        <v>1281</v>
      </c>
      <c r="E258" s="668" t="s">
        <v>1296</v>
      </c>
      <c r="F258" s="670" t="n">
        <v>-3338000</v>
      </c>
      <c r="G258" s="670" t="n">
        <v>0</v>
      </c>
      <c r="H258" s="670" t="n">
        <v>3338000</v>
      </c>
      <c r="I258" s="670" t="n">
        <v>1386066056</v>
      </c>
      <c r="J258" s="671" t="s">
        <v>1283</v>
      </c>
      <c r="L258" s="672" t="n">
        <f aca="false">I257+H258</f>
        <v>1386066056</v>
      </c>
      <c r="M258" s="672" t="n">
        <f aca="false">I258-L258</f>
        <v>0</v>
      </c>
    </row>
    <row r="259" customFormat="false" ht="15" hidden="false" customHeight="false" outlineLevel="0" collapsed="false">
      <c r="A259" s="668" t="s">
        <v>1378</v>
      </c>
      <c r="B259" s="669" t="n">
        <v>44506</v>
      </c>
      <c r="C259" s="668" t="s">
        <v>1280</v>
      </c>
      <c r="D259" s="668" t="s">
        <v>1281</v>
      </c>
      <c r="E259" s="668" t="s">
        <v>1290</v>
      </c>
      <c r="F259" s="670" t="n">
        <v>-3037500</v>
      </c>
      <c r="G259" s="670" t="n">
        <v>0</v>
      </c>
      <c r="H259" s="670" t="n">
        <v>3037500</v>
      </c>
      <c r="I259" s="670" t="n">
        <v>1389103556</v>
      </c>
      <c r="J259" s="671" t="s">
        <v>1283</v>
      </c>
      <c r="L259" s="672" t="n">
        <f aca="false">I258+H259</f>
        <v>1389103556</v>
      </c>
      <c r="M259" s="672" t="n">
        <f aca="false">I259-L259</f>
        <v>0</v>
      </c>
    </row>
    <row r="260" customFormat="false" ht="15" hidden="false" customHeight="false" outlineLevel="0" collapsed="false">
      <c r="A260" s="668" t="s">
        <v>1378</v>
      </c>
      <c r="B260" s="669" t="n">
        <v>44506</v>
      </c>
      <c r="C260" s="668" t="s">
        <v>1280</v>
      </c>
      <c r="D260" s="668" t="s">
        <v>1281</v>
      </c>
      <c r="E260" s="668" t="s">
        <v>1319</v>
      </c>
      <c r="F260" s="670" t="n">
        <v>-6220000</v>
      </c>
      <c r="G260" s="670" t="n">
        <v>0</v>
      </c>
      <c r="H260" s="670" t="n">
        <v>6220000</v>
      </c>
      <c r="I260" s="670" t="n">
        <v>1395323556</v>
      </c>
      <c r="J260" s="671" t="s">
        <v>1283</v>
      </c>
      <c r="L260" s="672" t="n">
        <f aca="false">I259+H260</f>
        <v>1395323556</v>
      </c>
      <c r="M260" s="672" t="n">
        <f aca="false">I260-L260</f>
        <v>0</v>
      </c>
    </row>
    <row r="261" customFormat="false" ht="15" hidden="false" customHeight="false" outlineLevel="0" collapsed="false">
      <c r="A261" s="668" t="s">
        <v>1378</v>
      </c>
      <c r="B261" s="669" t="n">
        <v>44506</v>
      </c>
      <c r="C261" s="668" t="s">
        <v>1280</v>
      </c>
      <c r="D261" s="668" t="s">
        <v>1281</v>
      </c>
      <c r="E261" s="668" t="s">
        <v>1298</v>
      </c>
      <c r="F261" s="670" t="n">
        <v>-8019900</v>
      </c>
      <c r="G261" s="670" t="n">
        <v>0</v>
      </c>
      <c r="H261" s="670" t="n">
        <v>8019900</v>
      </c>
      <c r="I261" s="670" t="n">
        <v>1403343456</v>
      </c>
      <c r="J261" s="671" t="s">
        <v>1283</v>
      </c>
      <c r="L261" s="672" t="n">
        <f aca="false">I260+H261</f>
        <v>1403343456</v>
      </c>
      <c r="M261" s="672" t="n">
        <f aca="false">I261-L261</f>
        <v>0</v>
      </c>
    </row>
    <row r="262" customFormat="false" ht="15" hidden="false" customHeight="false" outlineLevel="0" collapsed="false">
      <c r="A262" s="668" t="s">
        <v>1378</v>
      </c>
      <c r="B262" s="669" t="n">
        <v>44506</v>
      </c>
      <c r="C262" s="668" t="s">
        <v>1280</v>
      </c>
      <c r="D262" s="668" t="s">
        <v>1281</v>
      </c>
      <c r="E262" s="668" t="s">
        <v>1376</v>
      </c>
      <c r="F262" s="670" t="n">
        <v>-361500</v>
      </c>
      <c r="G262" s="670" t="n">
        <v>0</v>
      </c>
      <c r="H262" s="670" t="n">
        <v>361500</v>
      </c>
      <c r="I262" s="670" t="n">
        <v>1403704956</v>
      </c>
      <c r="J262" s="671" t="s">
        <v>1283</v>
      </c>
      <c r="L262" s="672" t="n">
        <f aca="false">I261+H262</f>
        <v>1403704956</v>
      </c>
      <c r="M262" s="672" t="n">
        <f aca="false">I262-L262</f>
        <v>0</v>
      </c>
    </row>
    <row r="263" customFormat="false" ht="15" hidden="false" customHeight="false" outlineLevel="0" collapsed="false">
      <c r="A263" s="668" t="s">
        <v>1378</v>
      </c>
      <c r="B263" s="669" t="n">
        <v>44506</v>
      </c>
      <c r="C263" s="668" t="s">
        <v>1280</v>
      </c>
      <c r="D263" s="668" t="s">
        <v>1281</v>
      </c>
      <c r="E263" s="668" t="s">
        <v>1295</v>
      </c>
      <c r="F263" s="670" t="n">
        <v>-2999500</v>
      </c>
      <c r="G263" s="670" t="n">
        <v>0</v>
      </c>
      <c r="H263" s="670" t="n">
        <v>2999500</v>
      </c>
      <c r="I263" s="670" t="n">
        <v>1406704456</v>
      </c>
      <c r="J263" s="671" t="s">
        <v>1283</v>
      </c>
      <c r="L263" s="672" t="n">
        <f aca="false">I262+H263</f>
        <v>1406704456</v>
      </c>
      <c r="M263" s="672" t="n">
        <f aca="false">I263-L263</f>
        <v>0</v>
      </c>
    </row>
    <row r="264" customFormat="false" ht="15" hidden="false" customHeight="false" outlineLevel="0" collapsed="false">
      <c r="A264" s="668" t="s">
        <v>1378</v>
      </c>
      <c r="B264" s="669" t="n">
        <v>44506</v>
      </c>
      <c r="C264" s="668" t="s">
        <v>1280</v>
      </c>
      <c r="D264" s="668" t="s">
        <v>1281</v>
      </c>
      <c r="E264" s="668" t="s">
        <v>1302</v>
      </c>
      <c r="F264" s="670" t="n">
        <v>-906000</v>
      </c>
      <c r="G264" s="670" t="n">
        <v>0</v>
      </c>
      <c r="H264" s="670" t="n">
        <v>906000</v>
      </c>
      <c r="I264" s="670" t="n">
        <v>1407610456</v>
      </c>
      <c r="J264" s="671" t="s">
        <v>1283</v>
      </c>
      <c r="L264" s="672" t="n">
        <f aca="false">I263+H264</f>
        <v>1407610456</v>
      </c>
      <c r="M264" s="672" t="n">
        <f aca="false">I264-L264</f>
        <v>0</v>
      </c>
    </row>
    <row r="265" customFormat="false" ht="15" hidden="false" customHeight="false" outlineLevel="0" collapsed="false">
      <c r="A265" s="668" t="s">
        <v>1378</v>
      </c>
      <c r="B265" s="669" t="n">
        <v>44506</v>
      </c>
      <c r="C265" s="668" t="s">
        <v>1280</v>
      </c>
      <c r="D265" s="668" t="s">
        <v>1281</v>
      </c>
      <c r="E265" s="668" t="s">
        <v>1288</v>
      </c>
      <c r="F265" s="670" t="n">
        <v>-6914450</v>
      </c>
      <c r="G265" s="670" t="n">
        <v>0</v>
      </c>
      <c r="H265" s="670" t="n">
        <v>6914450</v>
      </c>
      <c r="I265" s="670" t="n">
        <v>1414524906</v>
      </c>
      <c r="J265" s="671" t="s">
        <v>1283</v>
      </c>
      <c r="L265" s="672" t="n">
        <f aca="false">I264+H265</f>
        <v>1414524906</v>
      </c>
      <c r="M265" s="672" t="n">
        <f aca="false">I265-L265</f>
        <v>0</v>
      </c>
    </row>
    <row r="266" customFormat="false" ht="15" hidden="false" customHeight="false" outlineLevel="0" collapsed="false">
      <c r="A266" s="668" t="s">
        <v>1378</v>
      </c>
      <c r="B266" s="669" t="n">
        <v>44506</v>
      </c>
      <c r="C266" s="668" t="s">
        <v>1280</v>
      </c>
      <c r="D266" s="668" t="s">
        <v>1281</v>
      </c>
      <c r="E266" s="668" t="s">
        <v>1288</v>
      </c>
      <c r="F266" s="670" t="n">
        <v>-5204</v>
      </c>
      <c r="G266" s="670" t="n">
        <v>0</v>
      </c>
      <c r="H266" s="670" t="n">
        <v>5204</v>
      </c>
      <c r="I266" s="670" t="n">
        <v>1414530110</v>
      </c>
      <c r="J266" s="671" t="s">
        <v>1283</v>
      </c>
      <c r="L266" s="672" t="n">
        <f aca="false">I265+H266</f>
        <v>1414530110</v>
      </c>
      <c r="M266" s="672" t="n">
        <f aca="false">I266-L266</f>
        <v>0</v>
      </c>
    </row>
    <row r="267" customFormat="false" ht="15" hidden="false" customHeight="false" outlineLevel="0" collapsed="false">
      <c r="A267" s="668" t="s">
        <v>1378</v>
      </c>
      <c r="B267" s="669" t="n">
        <v>44506</v>
      </c>
      <c r="C267" s="668" t="s">
        <v>1280</v>
      </c>
      <c r="D267" s="668" t="s">
        <v>1281</v>
      </c>
      <c r="E267" s="668" t="s">
        <v>1299</v>
      </c>
      <c r="F267" s="670" t="n">
        <v>-9432800</v>
      </c>
      <c r="G267" s="670" t="n">
        <v>0</v>
      </c>
      <c r="H267" s="670" t="n">
        <v>9432800</v>
      </c>
      <c r="I267" s="670" t="n">
        <v>1423962910</v>
      </c>
      <c r="J267" s="671" t="s">
        <v>1283</v>
      </c>
      <c r="L267" s="672" t="n">
        <f aca="false">I266+H267</f>
        <v>1423962910</v>
      </c>
      <c r="M267" s="672" t="n">
        <f aca="false">I267-L267</f>
        <v>0</v>
      </c>
    </row>
    <row r="268" customFormat="false" ht="15" hidden="false" customHeight="false" outlineLevel="0" collapsed="false">
      <c r="A268" s="668" t="s">
        <v>1378</v>
      </c>
      <c r="B268" s="669" t="n">
        <v>44506</v>
      </c>
      <c r="C268" s="668" t="s">
        <v>1280</v>
      </c>
      <c r="D268" s="668" t="s">
        <v>1281</v>
      </c>
      <c r="E268" s="668" t="s">
        <v>1305</v>
      </c>
      <c r="F268" s="670" t="n">
        <v>-9529024</v>
      </c>
      <c r="G268" s="670" t="n">
        <v>0</v>
      </c>
      <c r="H268" s="670" t="n">
        <v>9529024</v>
      </c>
      <c r="I268" s="670" t="n">
        <v>1433491934</v>
      </c>
      <c r="J268" s="671" t="s">
        <v>1283</v>
      </c>
      <c r="L268" s="672" t="n">
        <f aca="false">I267+H268</f>
        <v>1433491934</v>
      </c>
      <c r="M268" s="672" t="n">
        <f aca="false">I268-L268</f>
        <v>0</v>
      </c>
    </row>
    <row r="269" customFormat="false" ht="15" hidden="false" customHeight="false" outlineLevel="0" collapsed="false">
      <c r="A269" s="668" t="s">
        <v>1386</v>
      </c>
      <c r="B269" s="669" t="n">
        <v>44508</v>
      </c>
      <c r="C269" s="668" t="s">
        <v>1280</v>
      </c>
      <c r="D269" s="668" t="s">
        <v>1281</v>
      </c>
      <c r="E269" s="668" t="s">
        <v>1282</v>
      </c>
      <c r="F269" s="670" t="n">
        <v>-777500</v>
      </c>
      <c r="G269" s="670" t="n">
        <v>0</v>
      </c>
      <c r="H269" s="670" t="n">
        <v>777500</v>
      </c>
      <c r="I269" s="670" t="n">
        <v>1434269434</v>
      </c>
      <c r="J269" s="671" t="s">
        <v>1283</v>
      </c>
      <c r="L269" s="672" t="n">
        <f aca="false">I268+H269</f>
        <v>1434269434</v>
      </c>
      <c r="M269" s="672" t="n">
        <f aca="false">I269-L269</f>
        <v>0</v>
      </c>
    </row>
    <row r="270" customFormat="false" ht="15" hidden="false" customHeight="false" outlineLevel="0" collapsed="false">
      <c r="A270" s="668" t="s">
        <v>1378</v>
      </c>
      <c r="B270" s="669" t="n">
        <v>44506</v>
      </c>
      <c r="C270" s="668" t="s">
        <v>1280</v>
      </c>
      <c r="D270" s="668" t="s">
        <v>1281</v>
      </c>
      <c r="E270" s="668" t="s">
        <v>1371</v>
      </c>
      <c r="F270" s="670" t="n">
        <v>-3505000</v>
      </c>
      <c r="G270" s="670" t="n">
        <v>0</v>
      </c>
      <c r="H270" s="670" t="n">
        <v>3505000</v>
      </c>
      <c r="I270" s="670" t="n">
        <v>1437774434</v>
      </c>
      <c r="J270" s="671" t="s">
        <v>1283</v>
      </c>
      <c r="L270" s="672" t="n">
        <f aca="false">I269+H270</f>
        <v>1437774434</v>
      </c>
      <c r="M270" s="672" t="n">
        <f aca="false">I270-L270</f>
        <v>0</v>
      </c>
    </row>
    <row r="271" customFormat="false" ht="15" hidden="false" customHeight="false" outlineLevel="0" collapsed="false">
      <c r="A271" s="668" t="s">
        <v>1378</v>
      </c>
      <c r="B271" s="669" t="n">
        <v>44506</v>
      </c>
      <c r="C271" s="668" t="s">
        <v>1280</v>
      </c>
      <c r="D271" s="668" t="s">
        <v>1281</v>
      </c>
      <c r="E271" s="668" t="s">
        <v>1308</v>
      </c>
      <c r="F271" s="670" t="n">
        <v>-17955000</v>
      </c>
      <c r="G271" s="670" t="n">
        <v>0</v>
      </c>
      <c r="H271" s="670" t="n">
        <v>17955000</v>
      </c>
      <c r="I271" s="670" t="n">
        <v>1455729434</v>
      </c>
      <c r="J271" s="671" t="s">
        <v>1283</v>
      </c>
      <c r="L271" s="672" t="n">
        <f aca="false">I270+H271</f>
        <v>1455729434</v>
      </c>
      <c r="M271" s="672" t="n">
        <f aca="false">I271-L271</f>
        <v>0</v>
      </c>
    </row>
    <row r="272" customFormat="false" ht="15" hidden="false" customHeight="false" outlineLevel="0" collapsed="false">
      <c r="A272" s="668" t="s">
        <v>1378</v>
      </c>
      <c r="B272" s="669" t="n">
        <v>44506</v>
      </c>
      <c r="C272" s="668" t="s">
        <v>1280</v>
      </c>
      <c r="D272" s="668" t="s">
        <v>1281</v>
      </c>
      <c r="E272" s="668" t="s">
        <v>1293</v>
      </c>
      <c r="F272" s="670" t="n">
        <v>-8284836</v>
      </c>
      <c r="G272" s="670" t="n">
        <v>0</v>
      </c>
      <c r="H272" s="670" t="n">
        <v>8284836</v>
      </c>
      <c r="I272" s="670" t="n">
        <v>1464014270</v>
      </c>
      <c r="J272" s="671" t="s">
        <v>1283</v>
      </c>
      <c r="L272" s="672" t="n">
        <f aca="false">I271+H272</f>
        <v>1464014270</v>
      </c>
      <c r="M272" s="672" t="n">
        <f aca="false">I272-L272</f>
        <v>0</v>
      </c>
    </row>
    <row r="273" customFormat="false" ht="15" hidden="false" customHeight="false" outlineLevel="0" collapsed="false">
      <c r="A273" s="668" t="s">
        <v>1378</v>
      </c>
      <c r="B273" s="669" t="n">
        <v>44506</v>
      </c>
      <c r="C273" s="668" t="s">
        <v>1280</v>
      </c>
      <c r="D273" s="668" t="s">
        <v>1281</v>
      </c>
      <c r="E273" s="668" t="s">
        <v>1315</v>
      </c>
      <c r="F273" s="670" t="n">
        <v>-30000</v>
      </c>
      <c r="G273" s="670" t="n">
        <v>0</v>
      </c>
      <c r="H273" s="670" t="n">
        <v>30000</v>
      </c>
      <c r="I273" s="670" t="n">
        <v>1464044270</v>
      </c>
      <c r="J273" s="671" t="s">
        <v>1283</v>
      </c>
      <c r="L273" s="672" t="n">
        <f aca="false">I272+H273</f>
        <v>1464044270</v>
      </c>
      <c r="M273" s="672" t="n">
        <f aca="false">I273-L273</f>
        <v>0</v>
      </c>
    </row>
    <row r="274" customFormat="false" ht="15" hidden="false" customHeight="false" outlineLevel="0" collapsed="false">
      <c r="A274" s="668" t="s">
        <v>1378</v>
      </c>
      <c r="B274" s="669" t="n">
        <v>44506</v>
      </c>
      <c r="C274" s="668" t="s">
        <v>1280</v>
      </c>
      <c r="D274" s="668" t="s">
        <v>1281</v>
      </c>
      <c r="E274" s="668" t="s">
        <v>1292</v>
      </c>
      <c r="F274" s="670" t="n">
        <v>-3595500</v>
      </c>
      <c r="G274" s="670" t="n">
        <v>0</v>
      </c>
      <c r="H274" s="670" t="n">
        <v>3595500</v>
      </c>
      <c r="I274" s="670" t="n">
        <v>1467639770</v>
      </c>
      <c r="J274" s="671" t="s">
        <v>1283</v>
      </c>
      <c r="L274" s="672" t="n">
        <f aca="false">I273+H274</f>
        <v>1467639770</v>
      </c>
      <c r="M274" s="672" t="n">
        <f aca="false">I274-L274</f>
        <v>0</v>
      </c>
    </row>
    <row r="275" customFormat="false" ht="15" hidden="false" customHeight="false" outlineLevel="0" collapsed="false">
      <c r="A275" s="668" t="s">
        <v>1378</v>
      </c>
      <c r="B275" s="669" t="n">
        <v>44506</v>
      </c>
      <c r="C275" s="668" t="s">
        <v>1280</v>
      </c>
      <c r="D275" s="668" t="s">
        <v>1281</v>
      </c>
      <c r="E275" s="668" t="s">
        <v>1297</v>
      </c>
      <c r="F275" s="670" t="n">
        <v>-2541000</v>
      </c>
      <c r="G275" s="670" t="n">
        <v>0</v>
      </c>
      <c r="H275" s="670" t="n">
        <v>2541000</v>
      </c>
      <c r="I275" s="670" t="n">
        <v>1470180770</v>
      </c>
      <c r="J275" s="671" t="s">
        <v>1283</v>
      </c>
      <c r="L275" s="672" t="n">
        <f aca="false">I274+H275</f>
        <v>1470180770</v>
      </c>
      <c r="M275" s="672" t="n">
        <f aca="false">I275-L275</f>
        <v>0</v>
      </c>
    </row>
    <row r="276" customFormat="false" ht="15" hidden="false" customHeight="false" outlineLevel="0" collapsed="false">
      <c r="A276" s="668" t="s">
        <v>1378</v>
      </c>
      <c r="B276" s="669" t="n">
        <v>44506</v>
      </c>
      <c r="C276" s="668" t="s">
        <v>1280</v>
      </c>
      <c r="D276" s="668" t="s">
        <v>1281</v>
      </c>
      <c r="E276" s="668" t="s">
        <v>1317</v>
      </c>
      <c r="F276" s="670" t="n">
        <v>-3920500</v>
      </c>
      <c r="G276" s="670" t="n">
        <v>0</v>
      </c>
      <c r="H276" s="670" t="n">
        <v>3920500</v>
      </c>
      <c r="I276" s="670" t="n">
        <v>1474101270</v>
      </c>
      <c r="J276" s="671" t="s">
        <v>1283</v>
      </c>
      <c r="L276" s="672" t="n">
        <f aca="false">I275+H276</f>
        <v>1474101270</v>
      </c>
      <c r="M276" s="672" t="n">
        <f aca="false">I276-L276</f>
        <v>0</v>
      </c>
    </row>
    <row r="277" customFormat="false" ht="15" hidden="false" customHeight="false" outlineLevel="0" collapsed="false">
      <c r="A277" s="668" t="s">
        <v>1378</v>
      </c>
      <c r="B277" s="669" t="n">
        <v>44506</v>
      </c>
      <c r="C277" s="668" t="s">
        <v>1280</v>
      </c>
      <c r="D277" s="668" t="s">
        <v>1281</v>
      </c>
      <c r="E277" s="668" t="s">
        <v>1306</v>
      </c>
      <c r="F277" s="670" t="n">
        <v>-1427800</v>
      </c>
      <c r="G277" s="670" t="n">
        <v>0</v>
      </c>
      <c r="H277" s="670" t="n">
        <v>1427800</v>
      </c>
      <c r="I277" s="670" t="n">
        <v>1475529070</v>
      </c>
      <c r="J277" s="671" t="s">
        <v>1283</v>
      </c>
      <c r="L277" s="672" t="n">
        <f aca="false">I276+H277</f>
        <v>1475529070</v>
      </c>
      <c r="M277" s="672" t="n">
        <f aca="false">I277-L277</f>
        <v>0</v>
      </c>
    </row>
    <row r="278" customFormat="false" ht="15" hidden="false" customHeight="false" outlineLevel="0" collapsed="false">
      <c r="A278" s="668" t="s">
        <v>1378</v>
      </c>
      <c r="B278" s="669" t="n">
        <v>44506</v>
      </c>
      <c r="C278" s="668" t="s">
        <v>1280</v>
      </c>
      <c r="D278" s="668" t="s">
        <v>1281</v>
      </c>
      <c r="E278" s="668" t="s">
        <v>1305</v>
      </c>
      <c r="F278" s="670" t="n">
        <v>-17564</v>
      </c>
      <c r="G278" s="670" t="n">
        <v>0</v>
      </c>
      <c r="H278" s="670" t="n">
        <v>17564</v>
      </c>
      <c r="I278" s="670" t="n">
        <v>1475546634</v>
      </c>
      <c r="J278" s="671" t="s">
        <v>1283</v>
      </c>
      <c r="L278" s="672" t="n">
        <f aca="false">I277+H278</f>
        <v>1475546634</v>
      </c>
      <c r="M278" s="672" t="n">
        <f aca="false">I278-L278</f>
        <v>0</v>
      </c>
    </row>
    <row r="279" customFormat="false" ht="15" hidden="false" customHeight="false" outlineLevel="0" collapsed="false">
      <c r="A279" s="668" t="s">
        <v>1378</v>
      </c>
      <c r="B279" s="669" t="n">
        <v>44506</v>
      </c>
      <c r="C279" s="668" t="s">
        <v>1280</v>
      </c>
      <c r="D279" s="668" t="s">
        <v>1281</v>
      </c>
      <c r="E279" s="668" t="s">
        <v>1309</v>
      </c>
      <c r="F279" s="670" t="n">
        <v>-10162000</v>
      </c>
      <c r="G279" s="670" t="n">
        <v>0</v>
      </c>
      <c r="H279" s="670" t="n">
        <v>10162000</v>
      </c>
      <c r="I279" s="670" t="n">
        <v>1485708634</v>
      </c>
      <c r="J279" s="671" t="s">
        <v>1283</v>
      </c>
      <c r="L279" s="672" t="n">
        <f aca="false">I278+H279</f>
        <v>1485708634</v>
      </c>
      <c r="M279" s="672" t="n">
        <f aca="false">I279-L279</f>
        <v>0</v>
      </c>
    </row>
    <row r="280" customFormat="false" ht="15" hidden="false" customHeight="false" outlineLevel="0" collapsed="false">
      <c r="A280" s="668" t="s">
        <v>1378</v>
      </c>
      <c r="B280" s="669" t="n">
        <v>44506</v>
      </c>
      <c r="C280" s="668" t="s">
        <v>1280</v>
      </c>
      <c r="D280" s="668" t="s">
        <v>1281</v>
      </c>
      <c r="E280" s="668" t="s">
        <v>1291</v>
      </c>
      <c r="F280" s="670" t="n">
        <v>-1285600</v>
      </c>
      <c r="G280" s="670" t="n">
        <v>0</v>
      </c>
      <c r="H280" s="670" t="n">
        <v>1285600</v>
      </c>
      <c r="I280" s="670" t="n">
        <v>1486994234</v>
      </c>
      <c r="J280" s="671" t="s">
        <v>1283</v>
      </c>
      <c r="L280" s="672" t="n">
        <f aca="false">I279+H280</f>
        <v>1486994234</v>
      </c>
      <c r="M280" s="672" t="n">
        <f aca="false">I280-L280</f>
        <v>0</v>
      </c>
    </row>
    <row r="281" customFormat="false" ht="15" hidden="false" customHeight="false" outlineLevel="0" collapsed="false">
      <c r="A281" s="668" t="s">
        <v>1378</v>
      </c>
      <c r="B281" s="669" t="n">
        <v>44506</v>
      </c>
      <c r="C281" s="668" t="s">
        <v>1280</v>
      </c>
      <c r="D281" s="668" t="s">
        <v>1281</v>
      </c>
      <c r="E281" s="668" t="s">
        <v>1299</v>
      </c>
      <c r="F281" s="670" t="n">
        <v>-60000</v>
      </c>
      <c r="G281" s="670" t="n">
        <v>0</v>
      </c>
      <c r="H281" s="670" t="n">
        <v>60000</v>
      </c>
      <c r="I281" s="670" t="n">
        <v>1487054234</v>
      </c>
      <c r="J281" s="671" t="s">
        <v>1283</v>
      </c>
      <c r="L281" s="672" t="n">
        <f aca="false">I280+H281</f>
        <v>1487054234</v>
      </c>
      <c r="M281" s="672" t="n">
        <f aca="false">I281-L281</f>
        <v>0</v>
      </c>
    </row>
    <row r="282" customFormat="false" ht="15" hidden="false" customHeight="false" outlineLevel="0" collapsed="false">
      <c r="A282" s="668" t="s">
        <v>1378</v>
      </c>
      <c r="B282" s="669" t="n">
        <v>44506</v>
      </c>
      <c r="C282" s="668" t="s">
        <v>1280</v>
      </c>
      <c r="D282" s="668" t="s">
        <v>1281</v>
      </c>
      <c r="E282" s="668" t="s">
        <v>1299</v>
      </c>
      <c r="F282" s="670" t="n">
        <v>-22072</v>
      </c>
      <c r="G282" s="670" t="n">
        <v>0</v>
      </c>
      <c r="H282" s="670" t="n">
        <v>22072</v>
      </c>
      <c r="I282" s="670" t="n">
        <v>1487076306</v>
      </c>
      <c r="J282" s="671" t="s">
        <v>1283</v>
      </c>
      <c r="L282" s="672" t="n">
        <f aca="false">I281+H282</f>
        <v>1487076306</v>
      </c>
      <c r="M282" s="672" t="n">
        <f aca="false">I282-L282</f>
        <v>0</v>
      </c>
    </row>
    <row r="283" customFormat="false" ht="15" hidden="false" customHeight="false" outlineLevel="0" collapsed="false">
      <c r="A283" s="668" t="s">
        <v>1378</v>
      </c>
      <c r="B283" s="669" t="n">
        <v>44506</v>
      </c>
      <c r="C283" s="668" t="s">
        <v>1280</v>
      </c>
      <c r="D283" s="668" t="s">
        <v>1281</v>
      </c>
      <c r="E283" s="668" t="s">
        <v>1316</v>
      </c>
      <c r="F283" s="670" t="n">
        <v>-965500</v>
      </c>
      <c r="G283" s="670" t="n">
        <v>0</v>
      </c>
      <c r="H283" s="670" t="n">
        <v>965500</v>
      </c>
      <c r="I283" s="670" t="n">
        <v>1488041806</v>
      </c>
      <c r="J283" s="671" t="s">
        <v>1283</v>
      </c>
      <c r="L283" s="672" t="n">
        <f aca="false">I282+H283</f>
        <v>1488041806</v>
      </c>
      <c r="M283" s="672" t="n">
        <f aca="false">I283-L283</f>
        <v>0</v>
      </c>
    </row>
    <row r="284" customFormat="false" ht="15" hidden="false" customHeight="false" outlineLevel="0" collapsed="false">
      <c r="A284" s="668" t="s">
        <v>1378</v>
      </c>
      <c r="B284" s="669" t="n">
        <v>44506</v>
      </c>
      <c r="C284" s="668" t="s">
        <v>1280</v>
      </c>
      <c r="D284" s="668" t="s">
        <v>1281</v>
      </c>
      <c r="E284" s="668" t="s">
        <v>1376</v>
      </c>
      <c r="F284" s="670" t="n">
        <v>-755000</v>
      </c>
      <c r="G284" s="670" t="n">
        <v>0</v>
      </c>
      <c r="H284" s="670" t="n">
        <v>755000</v>
      </c>
      <c r="I284" s="670" t="n">
        <v>1488796806</v>
      </c>
      <c r="J284" s="671" t="s">
        <v>1283</v>
      </c>
      <c r="L284" s="672" t="n">
        <f aca="false">I283+H284</f>
        <v>1488796806</v>
      </c>
      <c r="M284" s="672" t="n">
        <f aca="false">I284-L284</f>
        <v>0</v>
      </c>
    </row>
    <row r="285" customFormat="false" ht="15" hidden="false" customHeight="false" outlineLevel="0" collapsed="false">
      <c r="A285" s="668" t="s">
        <v>1378</v>
      </c>
      <c r="B285" s="669" t="n">
        <v>44506</v>
      </c>
      <c r="C285" s="668" t="s">
        <v>1280</v>
      </c>
      <c r="D285" s="668" t="s">
        <v>1281</v>
      </c>
      <c r="E285" s="668" t="s">
        <v>1314</v>
      </c>
      <c r="F285" s="670" t="n">
        <v>-4502000</v>
      </c>
      <c r="G285" s="670" t="n">
        <v>0</v>
      </c>
      <c r="H285" s="670" t="n">
        <v>4502000</v>
      </c>
      <c r="I285" s="670" t="n">
        <v>1493298806</v>
      </c>
      <c r="J285" s="671" t="s">
        <v>1283</v>
      </c>
      <c r="L285" s="672" t="n">
        <f aca="false">I284+H285</f>
        <v>1493298806</v>
      </c>
      <c r="M285" s="672" t="n">
        <f aca="false">I285-L285</f>
        <v>0</v>
      </c>
    </row>
    <row r="286" customFormat="false" ht="15" hidden="false" customHeight="false" outlineLevel="0" collapsed="false">
      <c r="A286" s="668" t="s">
        <v>1387</v>
      </c>
      <c r="B286" s="669" t="n">
        <v>44507</v>
      </c>
      <c r="C286" s="668" t="s">
        <v>1280</v>
      </c>
      <c r="D286" s="668" t="s">
        <v>1281</v>
      </c>
      <c r="E286" s="668" t="s">
        <v>1309</v>
      </c>
      <c r="F286" s="670" t="n">
        <v>-2772000</v>
      </c>
      <c r="G286" s="670" t="n">
        <v>0</v>
      </c>
      <c r="H286" s="670" t="n">
        <v>2772000</v>
      </c>
      <c r="I286" s="670" t="n">
        <v>1496070806</v>
      </c>
      <c r="J286" s="671" t="s">
        <v>1283</v>
      </c>
      <c r="L286" s="672" t="n">
        <f aca="false">I285+H286</f>
        <v>1496070806</v>
      </c>
      <c r="M286" s="672" t="n">
        <f aca="false">I286-L286</f>
        <v>0</v>
      </c>
    </row>
    <row r="287" customFormat="false" ht="15" hidden="false" customHeight="false" outlineLevel="0" collapsed="false">
      <c r="A287" s="668" t="s">
        <v>1387</v>
      </c>
      <c r="B287" s="669" t="n">
        <v>44507</v>
      </c>
      <c r="C287" s="668" t="s">
        <v>1280</v>
      </c>
      <c r="D287" s="668" t="s">
        <v>1281</v>
      </c>
      <c r="E287" s="668" t="s">
        <v>1301</v>
      </c>
      <c r="F287" s="670" t="n">
        <v>-4603100</v>
      </c>
      <c r="G287" s="670" t="n">
        <v>0</v>
      </c>
      <c r="H287" s="670" t="n">
        <v>4603100</v>
      </c>
      <c r="I287" s="670" t="n">
        <v>1500673906</v>
      </c>
      <c r="J287" s="671" t="s">
        <v>1283</v>
      </c>
      <c r="L287" s="672" t="n">
        <f aca="false">I286+H287</f>
        <v>1500673906</v>
      </c>
      <c r="M287" s="672" t="n">
        <f aca="false">I287-L287</f>
        <v>0</v>
      </c>
    </row>
    <row r="288" customFormat="false" ht="15" hidden="false" customHeight="false" outlineLevel="0" collapsed="false">
      <c r="A288" s="668" t="s">
        <v>1387</v>
      </c>
      <c r="B288" s="669" t="n">
        <v>44507</v>
      </c>
      <c r="C288" s="668" t="s">
        <v>1280</v>
      </c>
      <c r="D288" s="668" t="s">
        <v>1281</v>
      </c>
      <c r="E288" s="668" t="s">
        <v>1295</v>
      </c>
      <c r="F288" s="670" t="n">
        <v>-2145000</v>
      </c>
      <c r="G288" s="670" t="n">
        <v>0</v>
      </c>
      <c r="H288" s="670" t="n">
        <v>2145000</v>
      </c>
      <c r="I288" s="670" t="n">
        <v>1502818906</v>
      </c>
      <c r="J288" s="671" t="s">
        <v>1283</v>
      </c>
      <c r="L288" s="672" t="n">
        <f aca="false">I287+H288</f>
        <v>1502818906</v>
      </c>
      <c r="M288" s="672" t="n">
        <f aca="false">I288-L288</f>
        <v>0</v>
      </c>
    </row>
    <row r="289" customFormat="false" ht="15" hidden="false" customHeight="false" outlineLevel="0" collapsed="false">
      <c r="A289" s="668" t="s">
        <v>1387</v>
      </c>
      <c r="B289" s="669" t="n">
        <v>44507</v>
      </c>
      <c r="C289" s="668" t="s">
        <v>1280</v>
      </c>
      <c r="D289" s="668" t="s">
        <v>1281</v>
      </c>
      <c r="E289" s="668" t="s">
        <v>1303</v>
      </c>
      <c r="F289" s="670" t="n">
        <v>-2359500</v>
      </c>
      <c r="G289" s="670" t="n">
        <v>0</v>
      </c>
      <c r="H289" s="670" t="n">
        <v>2359500</v>
      </c>
      <c r="I289" s="670" t="n">
        <v>1505178406</v>
      </c>
      <c r="J289" s="671" t="s">
        <v>1283</v>
      </c>
      <c r="L289" s="672" t="n">
        <f aca="false">I288+H289</f>
        <v>1505178406</v>
      </c>
      <c r="M289" s="672" t="n">
        <f aca="false">I289-L289</f>
        <v>0</v>
      </c>
    </row>
    <row r="290" customFormat="false" ht="15" hidden="false" customHeight="false" outlineLevel="0" collapsed="false">
      <c r="A290" s="668" t="s">
        <v>1387</v>
      </c>
      <c r="B290" s="669" t="n">
        <v>44507</v>
      </c>
      <c r="C290" s="668" t="s">
        <v>1280</v>
      </c>
      <c r="D290" s="668" t="s">
        <v>1281</v>
      </c>
      <c r="E290" s="668" t="s">
        <v>1317</v>
      </c>
      <c r="F290" s="670" t="n">
        <v>-2416500</v>
      </c>
      <c r="G290" s="670" t="n">
        <v>0</v>
      </c>
      <c r="H290" s="670" t="n">
        <v>2416500</v>
      </c>
      <c r="I290" s="670" t="n">
        <v>1507594906</v>
      </c>
      <c r="J290" s="671" t="s">
        <v>1283</v>
      </c>
      <c r="L290" s="672" t="n">
        <f aca="false">I289+H290</f>
        <v>1507594906</v>
      </c>
      <c r="M290" s="672" t="n">
        <f aca="false">I290-L290</f>
        <v>0</v>
      </c>
    </row>
    <row r="291" customFormat="false" ht="15" hidden="false" customHeight="false" outlineLevel="0" collapsed="false">
      <c r="A291" s="668" t="s">
        <v>1387</v>
      </c>
      <c r="B291" s="669" t="n">
        <v>44507</v>
      </c>
      <c r="C291" s="668" t="s">
        <v>1280</v>
      </c>
      <c r="D291" s="668" t="s">
        <v>1281</v>
      </c>
      <c r="E291" s="668" t="s">
        <v>1297</v>
      </c>
      <c r="F291" s="670" t="n">
        <v>-1584000</v>
      </c>
      <c r="G291" s="670" t="n">
        <v>0</v>
      </c>
      <c r="H291" s="670" t="n">
        <v>1584000</v>
      </c>
      <c r="I291" s="670" t="n">
        <v>1509178906</v>
      </c>
      <c r="J291" s="671" t="s">
        <v>1283</v>
      </c>
      <c r="L291" s="672" t="n">
        <f aca="false">I290+H291</f>
        <v>1509178906</v>
      </c>
      <c r="M291" s="672" t="n">
        <f aca="false">I291-L291</f>
        <v>0</v>
      </c>
    </row>
    <row r="292" customFormat="false" ht="15" hidden="false" customHeight="false" outlineLevel="0" collapsed="false">
      <c r="A292" s="668" t="s">
        <v>1378</v>
      </c>
      <c r="B292" s="669" t="n">
        <v>44506</v>
      </c>
      <c r="C292" s="668" t="s">
        <v>1280</v>
      </c>
      <c r="D292" s="668" t="s">
        <v>1281</v>
      </c>
      <c r="E292" s="668" t="s">
        <v>1287</v>
      </c>
      <c r="F292" s="670" t="n">
        <v>-178500</v>
      </c>
      <c r="G292" s="670" t="n">
        <v>0</v>
      </c>
      <c r="H292" s="670" t="n">
        <v>178500</v>
      </c>
      <c r="I292" s="670" t="n">
        <v>1509357406</v>
      </c>
      <c r="J292" s="671" t="s">
        <v>1283</v>
      </c>
      <c r="L292" s="672" t="n">
        <f aca="false">I291+H292</f>
        <v>1509357406</v>
      </c>
      <c r="M292" s="672" t="n">
        <f aca="false">I292-L292</f>
        <v>0</v>
      </c>
    </row>
    <row r="293" customFormat="false" ht="15" hidden="false" customHeight="false" outlineLevel="0" collapsed="false">
      <c r="A293" s="668" t="s">
        <v>1378</v>
      </c>
      <c r="B293" s="669" t="n">
        <v>44506</v>
      </c>
      <c r="C293" s="668" t="s">
        <v>1280</v>
      </c>
      <c r="D293" s="668" t="s">
        <v>1281</v>
      </c>
      <c r="E293" s="668" t="s">
        <v>1287</v>
      </c>
      <c r="F293" s="670" t="n">
        <v>-6596</v>
      </c>
      <c r="G293" s="670" t="n">
        <v>0</v>
      </c>
      <c r="H293" s="670" t="n">
        <v>6596</v>
      </c>
      <c r="I293" s="670" t="n">
        <v>1509364002</v>
      </c>
      <c r="J293" s="671" t="s">
        <v>1283</v>
      </c>
      <c r="L293" s="672" t="n">
        <f aca="false">I292+H293</f>
        <v>1509364002</v>
      </c>
      <c r="M293" s="672" t="n">
        <f aca="false">I293-L293</f>
        <v>0</v>
      </c>
    </row>
    <row r="294" customFormat="false" ht="15" hidden="false" customHeight="false" outlineLevel="0" collapsed="false">
      <c r="A294" s="668" t="s">
        <v>1378</v>
      </c>
      <c r="B294" s="669" t="n">
        <v>44506</v>
      </c>
      <c r="C294" s="668" t="s">
        <v>1285</v>
      </c>
      <c r="D294" s="668" t="s">
        <v>1281</v>
      </c>
      <c r="E294" s="668" t="s">
        <v>1388</v>
      </c>
      <c r="F294" s="670" t="n">
        <v>-40870000</v>
      </c>
      <c r="G294" s="670" t="n">
        <v>0</v>
      </c>
      <c r="H294" s="670" t="n">
        <v>40870000</v>
      </c>
      <c r="I294" s="670" t="n">
        <v>1550234002</v>
      </c>
      <c r="J294" s="671" t="s">
        <v>1283</v>
      </c>
      <c r="L294" s="672" t="n">
        <f aca="false">I293+H294</f>
        <v>1550234002</v>
      </c>
      <c r="M294" s="672" t="n">
        <f aca="false">I294-L294</f>
        <v>0</v>
      </c>
    </row>
    <row r="295" customFormat="false" ht="15" hidden="false" customHeight="false" outlineLevel="0" collapsed="false">
      <c r="A295" s="668" t="s">
        <v>1378</v>
      </c>
      <c r="B295" s="669" t="n">
        <v>44506</v>
      </c>
      <c r="C295" s="668" t="s">
        <v>1389</v>
      </c>
      <c r="D295" s="668" t="s">
        <v>1281</v>
      </c>
      <c r="E295" s="668" t="s">
        <v>1390</v>
      </c>
      <c r="F295" s="670" t="n">
        <v>-276000</v>
      </c>
      <c r="G295" s="670" t="n">
        <v>0</v>
      </c>
      <c r="H295" s="670" t="n">
        <v>276000</v>
      </c>
      <c r="I295" s="670" t="n">
        <v>1550510002</v>
      </c>
      <c r="J295" s="671" t="s">
        <v>1283</v>
      </c>
      <c r="L295" s="672" t="n">
        <f aca="false">I294+H295</f>
        <v>1550510002</v>
      </c>
      <c r="M295" s="672" t="n">
        <f aca="false">I295-L295</f>
        <v>0</v>
      </c>
    </row>
    <row r="296" customFormat="false" ht="15" hidden="false" customHeight="false" outlineLevel="0" collapsed="false">
      <c r="A296" s="668" t="s">
        <v>1378</v>
      </c>
      <c r="B296" s="669" t="n">
        <v>44506</v>
      </c>
      <c r="C296" s="668" t="s">
        <v>1280</v>
      </c>
      <c r="D296" s="668" t="s">
        <v>1281</v>
      </c>
      <c r="E296" s="668" t="s">
        <v>1342</v>
      </c>
      <c r="F296" s="670" t="n">
        <v>-51400</v>
      </c>
      <c r="G296" s="670" t="n">
        <v>0</v>
      </c>
      <c r="H296" s="670" t="n">
        <v>51400</v>
      </c>
      <c r="I296" s="670" t="n">
        <v>1550561402</v>
      </c>
      <c r="J296" s="671" t="s">
        <v>1283</v>
      </c>
      <c r="L296" s="672" t="n">
        <f aca="false">I295+H296</f>
        <v>1550561402</v>
      </c>
      <c r="M296" s="672" t="n">
        <f aca="false">I296-L296</f>
        <v>0</v>
      </c>
    </row>
    <row r="297" customFormat="false" ht="15" hidden="false" customHeight="false" outlineLevel="0" collapsed="false">
      <c r="A297" s="668" t="s">
        <v>1378</v>
      </c>
      <c r="B297" s="669" t="n">
        <v>44506</v>
      </c>
      <c r="C297" s="668" t="s">
        <v>1280</v>
      </c>
      <c r="D297" s="668" t="s">
        <v>1281</v>
      </c>
      <c r="E297" s="668" t="s">
        <v>1318</v>
      </c>
      <c r="F297" s="670" t="n">
        <v>-75272</v>
      </c>
      <c r="G297" s="670" t="n">
        <v>0</v>
      </c>
      <c r="H297" s="670" t="n">
        <v>75272</v>
      </c>
      <c r="I297" s="670" t="n">
        <v>1550636674</v>
      </c>
      <c r="J297" s="671" t="s">
        <v>1283</v>
      </c>
      <c r="L297" s="672" t="n">
        <f aca="false">I296+H297</f>
        <v>1550636674</v>
      </c>
      <c r="M297" s="672" t="n">
        <f aca="false">I297-L297</f>
        <v>0</v>
      </c>
    </row>
    <row r="298" customFormat="false" ht="15" hidden="false" customHeight="false" outlineLevel="0" collapsed="false">
      <c r="A298" s="668" t="s">
        <v>1378</v>
      </c>
      <c r="B298" s="669" t="n">
        <v>44506</v>
      </c>
      <c r="C298" s="668" t="s">
        <v>1285</v>
      </c>
      <c r="D298" s="668" t="s">
        <v>1281</v>
      </c>
      <c r="E298" s="668" t="s">
        <v>1391</v>
      </c>
      <c r="F298" s="670" t="n">
        <v>-1831</v>
      </c>
      <c r="G298" s="670" t="n">
        <v>0</v>
      </c>
      <c r="H298" s="670" t="n">
        <v>1831</v>
      </c>
      <c r="I298" s="670" t="n">
        <v>1550638505</v>
      </c>
      <c r="J298" s="671" t="s">
        <v>1283</v>
      </c>
      <c r="L298" s="672" t="n">
        <f aca="false">I297+H298</f>
        <v>1550638505</v>
      </c>
      <c r="M298" s="672" t="n">
        <f aca="false">I298-L298</f>
        <v>0</v>
      </c>
    </row>
    <row r="299" customFormat="false" ht="15" hidden="false" customHeight="false" outlineLevel="0" collapsed="false">
      <c r="A299" s="668" t="s">
        <v>1378</v>
      </c>
      <c r="B299" s="669" t="n">
        <v>44506</v>
      </c>
      <c r="C299" s="668" t="s">
        <v>1285</v>
      </c>
      <c r="D299" s="668" t="s">
        <v>1281</v>
      </c>
      <c r="E299" s="668" t="s">
        <v>1320</v>
      </c>
      <c r="F299" s="670" t="n">
        <v>-35070</v>
      </c>
      <c r="G299" s="670" t="n">
        <v>0</v>
      </c>
      <c r="H299" s="670" t="n">
        <v>35070</v>
      </c>
      <c r="I299" s="670" t="n">
        <v>1550673575</v>
      </c>
      <c r="J299" s="671" t="s">
        <v>1283</v>
      </c>
      <c r="L299" s="672" t="n">
        <f aca="false">I298+H299</f>
        <v>1550673575</v>
      </c>
      <c r="M299" s="672" t="n">
        <f aca="false">I299-L299</f>
        <v>0</v>
      </c>
    </row>
    <row r="300" customFormat="false" ht="15" hidden="false" customHeight="false" outlineLevel="0" collapsed="false">
      <c r="A300" s="668" t="s">
        <v>1378</v>
      </c>
      <c r="B300" s="669" t="n">
        <v>44506</v>
      </c>
      <c r="C300" s="668" t="s">
        <v>1280</v>
      </c>
      <c r="D300" s="668" t="s">
        <v>1281</v>
      </c>
      <c r="E300" s="668" t="s">
        <v>1323</v>
      </c>
      <c r="F300" s="670" t="n">
        <v>-62500</v>
      </c>
      <c r="G300" s="670" t="n">
        <v>0</v>
      </c>
      <c r="H300" s="670" t="n">
        <v>62500</v>
      </c>
      <c r="I300" s="670" t="n">
        <v>1550736075</v>
      </c>
      <c r="J300" s="671" t="s">
        <v>1283</v>
      </c>
      <c r="L300" s="672" t="n">
        <f aca="false">I299+H300</f>
        <v>1550736075</v>
      </c>
      <c r="M300" s="672" t="n">
        <f aca="false">I300-L300</f>
        <v>0</v>
      </c>
    </row>
    <row r="301" customFormat="false" ht="15" hidden="false" customHeight="false" outlineLevel="0" collapsed="false">
      <c r="A301" s="668" t="s">
        <v>1386</v>
      </c>
      <c r="B301" s="669" t="n">
        <v>44508</v>
      </c>
      <c r="C301" s="668" t="s">
        <v>1285</v>
      </c>
      <c r="D301" s="668" t="s">
        <v>1281</v>
      </c>
      <c r="E301" s="668" t="s">
        <v>1392</v>
      </c>
      <c r="F301" s="670" t="n">
        <v>-12969600</v>
      </c>
      <c r="G301" s="670" t="n">
        <v>0</v>
      </c>
      <c r="H301" s="670" t="n">
        <v>12969600</v>
      </c>
      <c r="I301" s="670" t="n">
        <v>1563705675</v>
      </c>
      <c r="J301" s="671" t="s">
        <v>1283</v>
      </c>
      <c r="L301" s="672" t="n">
        <f aca="false">I300+H301</f>
        <v>1563705675</v>
      </c>
      <c r="M301" s="672" t="n">
        <f aca="false">I301-L301</f>
        <v>0</v>
      </c>
    </row>
    <row r="302" customFormat="false" ht="15" hidden="false" customHeight="false" outlineLevel="0" collapsed="false">
      <c r="A302" s="668" t="s">
        <v>1386</v>
      </c>
      <c r="B302" s="669" t="n">
        <v>44508</v>
      </c>
      <c r="C302" s="668" t="s">
        <v>1285</v>
      </c>
      <c r="D302" s="668" t="s">
        <v>1281</v>
      </c>
      <c r="E302" s="668" t="s">
        <v>1393</v>
      </c>
      <c r="F302" s="670" t="n">
        <v>-750000</v>
      </c>
      <c r="G302" s="670" t="n">
        <v>0</v>
      </c>
      <c r="H302" s="670" t="n">
        <v>750000</v>
      </c>
      <c r="I302" s="670" t="n">
        <v>1564455675</v>
      </c>
      <c r="J302" s="671" t="s">
        <v>1283</v>
      </c>
      <c r="L302" s="672" t="n">
        <f aca="false">I301+H302</f>
        <v>1564455675</v>
      </c>
      <c r="M302" s="672" t="n">
        <f aca="false">I302-L302</f>
        <v>0</v>
      </c>
    </row>
    <row r="303" customFormat="false" ht="15" hidden="false" customHeight="false" outlineLevel="0" collapsed="false">
      <c r="A303" s="668" t="s">
        <v>1386</v>
      </c>
      <c r="B303" s="669" t="n">
        <v>44508</v>
      </c>
      <c r="C303" s="668" t="s">
        <v>1280</v>
      </c>
      <c r="D303" s="668" t="s">
        <v>1281</v>
      </c>
      <c r="E303" s="668" t="s">
        <v>1384</v>
      </c>
      <c r="F303" s="670" t="n">
        <v>-5005000</v>
      </c>
      <c r="G303" s="670" t="n">
        <v>0</v>
      </c>
      <c r="H303" s="670" t="n">
        <v>5005000</v>
      </c>
      <c r="I303" s="670" t="n">
        <v>1569460675</v>
      </c>
      <c r="J303" s="671" t="s">
        <v>1283</v>
      </c>
      <c r="L303" s="672" t="n">
        <f aca="false">I302+H303</f>
        <v>1569460675</v>
      </c>
      <c r="M303" s="672" t="n">
        <f aca="false">I303-L303</f>
        <v>0</v>
      </c>
    </row>
    <row r="304" customFormat="false" ht="15" hidden="false" customHeight="false" outlineLevel="0" collapsed="false">
      <c r="A304" s="668" t="s">
        <v>1386</v>
      </c>
      <c r="B304" s="669" t="n">
        <v>44508</v>
      </c>
      <c r="C304" s="668" t="s">
        <v>1280</v>
      </c>
      <c r="D304" s="668" t="s">
        <v>1281</v>
      </c>
      <c r="E304" s="668" t="s">
        <v>1319</v>
      </c>
      <c r="F304" s="670" t="n">
        <v>-11597852</v>
      </c>
      <c r="G304" s="670" t="n">
        <v>0</v>
      </c>
      <c r="H304" s="670" t="n">
        <v>11597852</v>
      </c>
      <c r="I304" s="670" t="n">
        <v>1581058527</v>
      </c>
      <c r="J304" s="671" t="s">
        <v>1283</v>
      </c>
      <c r="L304" s="672" t="n">
        <f aca="false">I303+H304</f>
        <v>1581058527</v>
      </c>
      <c r="M304" s="672" t="n">
        <f aca="false">I304-L304</f>
        <v>0</v>
      </c>
    </row>
    <row r="305" customFormat="false" ht="15" hidden="false" customHeight="false" outlineLevel="0" collapsed="false">
      <c r="A305" s="668" t="s">
        <v>1386</v>
      </c>
      <c r="B305" s="669" t="n">
        <v>44508</v>
      </c>
      <c r="C305" s="668" t="s">
        <v>1280</v>
      </c>
      <c r="D305" s="668" t="s">
        <v>1281</v>
      </c>
      <c r="E305" s="668" t="s">
        <v>1394</v>
      </c>
      <c r="F305" s="670" t="n">
        <v>-6317298</v>
      </c>
      <c r="G305" s="670" t="n">
        <v>0</v>
      </c>
      <c r="H305" s="670" t="n">
        <v>6317298</v>
      </c>
      <c r="I305" s="670" t="n">
        <v>1587375825</v>
      </c>
      <c r="J305" s="671" t="s">
        <v>1283</v>
      </c>
      <c r="L305" s="672" t="n">
        <f aca="false">I304+H305</f>
        <v>1587375825</v>
      </c>
      <c r="M305" s="672" t="n">
        <f aca="false">I305-L305</f>
        <v>0</v>
      </c>
    </row>
    <row r="306" customFormat="false" ht="15" hidden="false" customHeight="false" outlineLevel="0" collapsed="false">
      <c r="A306" s="668" t="s">
        <v>1386</v>
      </c>
      <c r="B306" s="669" t="n">
        <v>44508</v>
      </c>
      <c r="C306" s="668" t="s">
        <v>1280</v>
      </c>
      <c r="D306" s="668" t="s">
        <v>1281</v>
      </c>
      <c r="E306" s="668" t="s">
        <v>1282</v>
      </c>
      <c r="F306" s="670" t="n">
        <v>-2876750</v>
      </c>
      <c r="G306" s="670" t="n">
        <v>0</v>
      </c>
      <c r="H306" s="670" t="n">
        <v>2876750</v>
      </c>
      <c r="I306" s="670" t="n">
        <v>1590252575</v>
      </c>
      <c r="J306" s="671" t="s">
        <v>1283</v>
      </c>
      <c r="L306" s="672" t="n">
        <f aca="false">I305+H306</f>
        <v>1590252575</v>
      </c>
      <c r="M306" s="672" t="n">
        <f aca="false">I306-L306</f>
        <v>0</v>
      </c>
    </row>
    <row r="307" customFormat="false" ht="15" hidden="false" customHeight="false" outlineLevel="0" collapsed="false">
      <c r="A307" s="668" t="s">
        <v>1386</v>
      </c>
      <c r="B307" s="669" t="n">
        <v>44508</v>
      </c>
      <c r="C307" s="668" t="s">
        <v>1280</v>
      </c>
      <c r="D307" s="668" t="s">
        <v>1281</v>
      </c>
      <c r="E307" s="668" t="s">
        <v>1284</v>
      </c>
      <c r="F307" s="670" t="n">
        <v>-6142200</v>
      </c>
      <c r="G307" s="670" t="n">
        <v>0</v>
      </c>
      <c r="H307" s="670" t="n">
        <v>6142200</v>
      </c>
      <c r="I307" s="670" t="n">
        <v>1596394775</v>
      </c>
      <c r="J307" s="671" t="s">
        <v>1283</v>
      </c>
      <c r="L307" s="672" t="n">
        <f aca="false">I306+H307</f>
        <v>1596394775</v>
      </c>
      <c r="M307" s="672" t="n">
        <f aca="false">I307-L307</f>
        <v>0</v>
      </c>
    </row>
    <row r="308" customFormat="false" ht="15" hidden="false" customHeight="false" outlineLevel="0" collapsed="false">
      <c r="A308" s="668" t="s">
        <v>1386</v>
      </c>
      <c r="B308" s="669" t="n">
        <v>44508</v>
      </c>
      <c r="C308" s="668" t="s">
        <v>1280</v>
      </c>
      <c r="D308" s="668" t="s">
        <v>1281</v>
      </c>
      <c r="E308" s="668" t="s">
        <v>1284</v>
      </c>
      <c r="F308" s="670" t="n">
        <v>-24920</v>
      </c>
      <c r="G308" s="670" t="n">
        <v>0</v>
      </c>
      <c r="H308" s="670" t="n">
        <v>24920</v>
      </c>
      <c r="I308" s="670" t="n">
        <v>1596419695</v>
      </c>
      <c r="J308" s="671" t="s">
        <v>1283</v>
      </c>
      <c r="L308" s="672" t="n">
        <f aca="false">I307+H308</f>
        <v>1596419695</v>
      </c>
      <c r="M308" s="672" t="n">
        <f aca="false">I308-L308</f>
        <v>0</v>
      </c>
    </row>
    <row r="309" customFormat="false" ht="15" hidden="false" customHeight="false" outlineLevel="0" collapsed="false">
      <c r="A309" s="668" t="s">
        <v>1386</v>
      </c>
      <c r="B309" s="669" t="n">
        <v>44508</v>
      </c>
      <c r="C309" s="668" t="s">
        <v>1280</v>
      </c>
      <c r="D309" s="668" t="s">
        <v>1281</v>
      </c>
      <c r="E309" s="668" t="s">
        <v>1312</v>
      </c>
      <c r="F309" s="670" t="n">
        <v>-5932166</v>
      </c>
      <c r="G309" s="670" t="n">
        <v>0</v>
      </c>
      <c r="H309" s="670" t="n">
        <v>5932166</v>
      </c>
      <c r="I309" s="670" t="n">
        <v>1602351861</v>
      </c>
      <c r="J309" s="671" t="s">
        <v>1283</v>
      </c>
      <c r="L309" s="672" t="n">
        <f aca="false">I308+H309</f>
        <v>1602351861</v>
      </c>
      <c r="M309" s="672" t="n">
        <f aca="false">I309-L309</f>
        <v>0</v>
      </c>
    </row>
    <row r="310" customFormat="false" ht="15" hidden="false" customHeight="false" outlineLevel="0" collapsed="false">
      <c r="A310" s="668" t="s">
        <v>1386</v>
      </c>
      <c r="B310" s="669" t="n">
        <v>44508</v>
      </c>
      <c r="C310" s="668" t="s">
        <v>1280</v>
      </c>
      <c r="D310" s="668" t="s">
        <v>1281</v>
      </c>
      <c r="E310" s="668" t="s">
        <v>1301</v>
      </c>
      <c r="F310" s="670" t="n">
        <v>-6467400</v>
      </c>
      <c r="G310" s="670" t="n">
        <v>0</v>
      </c>
      <c r="H310" s="670" t="n">
        <v>6467400</v>
      </c>
      <c r="I310" s="670" t="n">
        <v>1608819261</v>
      </c>
      <c r="J310" s="671" t="s">
        <v>1283</v>
      </c>
      <c r="L310" s="672" t="n">
        <f aca="false">I309+H310</f>
        <v>1608819261</v>
      </c>
      <c r="M310" s="672" t="n">
        <f aca="false">I310-L310</f>
        <v>0</v>
      </c>
    </row>
    <row r="311" customFormat="false" ht="15" hidden="false" customHeight="false" outlineLevel="0" collapsed="false">
      <c r="A311" s="668" t="s">
        <v>1386</v>
      </c>
      <c r="B311" s="669" t="n">
        <v>44508</v>
      </c>
      <c r="C311" s="668" t="s">
        <v>1280</v>
      </c>
      <c r="D311" s="668" t="s">
        <v>1281</v>
      </c>
      <c r="E311" s="668" t="s">
        <v>1303</v>
      </c>
      <c r="F311" s="670" t="n">
        <v>-3626500</v>
      </c>
      <c r="G311" s="670" t="n">
        <v>0</v>
      </c>
      <c r="H311" s="670" t="n">
        <v>3626500</v>
      </c>
      <c r="I311" s="670" t="n">
        <v>1612445761</v>
      </c>
      <c r="J311" s="671" t="s">
        <v>1283</v>
      </c>
      <c r="L311" s="672" t="n">
        <f aca="false">I310+H311</f>
        <v>1612445761</v>
      </c>
      <c r="M311" s="672" t="n">
        <f aca="false">I311-L311</f>
        <v>0</v>
      </c>
    </row>
    <row r="312" customFormat="false" ht="15" hidden="false" customHeight="false" outlineLevel="0" collapsed="false">
      <c r="A312" s="668" t="s">
        <v>1386</v>
      </c>
      <c r="B312" s="669" t="n">
        <v>44508</v>
      </c>
      <c r="C312" s="668" t="s">
        <v>1280</v>
      </c>
      <c r="D312" s="668" t="s">
        <v>1281</v>
      </c>
      <c r="E312" s="668" t="s">
        <v>1291</v>
      </c>
      <c r="F312" s="670" t="n">
        <v>-890500</v>
      </c>
      <c r="G312" s="670" t="n">
        <v>0</v>
      </c>
      <c r="H312" s="670" t="n">
        <v>890500</v>
      </c>
      <c r="I312" s="670" t="n">
        <v>1613336261</v>
      </c>
      <c r="J312" s="671" t="s">
        <v>1283</v>
      </c>
      <c r="L312" s="672" t="n">
        <f aca="false">I311+H312</f>
        <v>1613336261</v>
      </c>
      <c r="M312" s="672" t="n">
        <f aca="false">I312-L312</f>
        <v>0</v>
      </c>
    </row>
    <row r="313" customFormat="false" ht="15" hidden="false" customHeight="false" outlineLevel="0" collapsed="false">
      <c r="A313" s="668" t="s">
        <v>1386</v>
      </c>
      <c r="B313" s="669" t="n">
        <v>44508</v>
      </c>
      <c r="C313" s="668" t="s">
        <v>1280</v>
      </c>
      <c r="D313" s="668" t="s">
        <v>1281</v>
      </c>
      <c r="E313" s="668" t="s">
        <v>1287</v>
      </c>
      <c r="F313" s="670" t="n">
        <v>-4168050</v>
      </c>
      <c r="G313" s="670" t="n">
        <v>0</v>
      </c>
      <c r="H313" s="670" t="n">
        <v>4168050</v>
      </c>
      <c r="I313" s="670" t="n">
        <v>1617504311</v>
      </c>
      <c r="J313" s="671" t="s">
        <v>1283</v>
      </c>
      <c r="L313" s="672" t="n">
        <f aca="false">I312+H313</f>
        <v>1617504311</v>
      </c>
      <c r="M313" s="672" t="n">
        <f aca="false">I313-L313</f>
        <v>0</v>
      </c>
    </row>
    <row r="314" customFormat="false" ht="15" hidden="false" customHeight="false" outlineLevel="0" collapsed="false">
      <c r="A314" s="668" t="s">
        <v>1386</v>
      </c>
      <c r="B314" s="669" t="n">
        <v>44508</v>
      </c>
      <c r="C314" s="668" t="s">
        <v>1280</v>
      </c>
      <c r="D314" s="668" t="s">
        <v>1281</v>
      </c>
      <c r="E314" s="668" t="s">
        <v>1317</v>
      </c>
      <c r="F314" s="670" t="n">
        <v>-4009500</v>
      </c>
      <c r="G314" s="670" t="n">
        <v>0</v>
      </c>
      <c r="H314" s="670" t="n">
        <v>4009500</v>
      </c>
      <c r="I314" s="670" t="n">
        <v>1621513811</v>
      </c>
      <c r="J314" s="671" t="s">
        <v>1283</v>
      </c>
      <c r="L314" s="672" t="n">
        <f aca="false">I313+H314</f>
        <v>1621513811</v>
      </c>
      <c r="M314" s="672" t="n">
        <f aca="false">I314-L314</f>
        <v>0</v>
      </c>
    </row>
    <row r="315" customFormat="false" ht="15" hidden="false" customHeight="false" outlineLevel="0" collapsed="false">
      <c r="A315" s="668" t="s">
        <v>1386</v>
      </c>
      <c r="B315" s="669" t="n">
        <v>44508</v>
      </c>
      <c r="C315" s="668" t="s">
        <v>1280</v>
      </c>
      <c r="D315" s="668" t="s">
        <v>1281</v>
      </c>
      <c r="E315" s="668" t="s">
        <v>1288</v>
      </c>
      <c r="F315" s="670" t="n">
        <v>-7037732</v>
      </c>
      <c r="G315" s="670" t="n">
        <v>0</v>
      </c>
      <c r="H315" s="670" t="n">
        <v>7037732</v>
      </c>
      <c r="I315" s="670" t="n">
        <v>1628551543</v>
      </c>
      <c r="J315" s="671" t="s">
        <v>1283</v>
      </c>
      <c r="L315" s="672" t="n">
        <f aca="false">I314+H315</f>
        <v>1628551543</v>
      </c>
      <c r="M315" s="672" t="n">
        <f aca="false">I315-L315</f>
        <v>0</v>
      </c>
    </row>
    <row r="316" customFormat="false" ht="15" hidden="false" customHeight="false" outlineLevel="0" collapsed="false">
      <c r="A316" s="668" t="s">
        <v>1386</v>
      </c>
      <c r="B316" s="669" t="n">
        <v>44508</v>
      </c>
      <c r="C316" s="668" t="s">
        <v>1280</v>
      </c>
      <c r="D316" s="668" t="s">
        <v>1281</v>
      </c>
      <c r="E316" s="668" t="s">
        <v>1297</v>
      </c>
      <c r="F316" s="670" t="n">
        <v>-3963000</v>
      </c>
      <c r="G316" s="670" t="n">
        <v>0</v>
      </c>
      <c r="H316" s="670" t="n">
        <v>3963000</v>
      </c>
      <c r="I316" s="670" t="n">
        <v>1632514543</v>
      </c>
      <c r="J316" s="671" t="s">
        <v>1283</v>
      </c>
      <c r="L316" s="672" t="n">
        <f aca="false">I315+H316</f>
        <v>1632514543</v>
      </c>
      <c r="M316" s="672" t="n">
        <f aca="false">I316-L316</f>
        <v>0</v>
      </c>
    </row>
    <row r="317" customFormat="false" ht="15" hidden="false" customHeight="false" outlineLevel="0" collapsed="false">
      <c r="A317" s="668" t="s">
        <v>1386</v>
      </c>
      <c r="B317" s="669" t="n">
        <v>44508</v>
      </c>
      <c r="C317" s="668" t="s">
        <v>1280</v>
      </c>
      <c r="D317" s="668" t="s">
        <v>1281</v>
      </c>
      <c r="E317" s="668" t="s">
        <v>1292</v>
      </c>
      <c r="F317" s="670" t="n">
        <v>-1895200</v>
      </c>
      <c r="G317" s="670" t="n">
        <v>0</v>
      </c>
      <c r="H317" s="670" t="n">
        <v>1895200</v>
      </c>
      <c r="I317" s="670" t="n">
        <v>1634409743</v>
      </c>
      <c r="J317" s="671" t="s">
        <v>1283</v>
      </c>
      <c r="L317" s="672" t="n">
        <f aca="false">I316+H317</f>
        <v>1634409743</v>
      </c>
      <c r="M317" s="672" t="n">
        <f aca="false">I317-L317</f>
        <v>0</v>
      </c>
    </row>
    <row r="318" customFormat="false" ht="15" hidden="false" customHeight="false" outlineLevel="0" collapsed="false">
      <c r="A318" s="668" t="s">
        <v>1386</v>
      </c>
      <c r="B318" s="669" t="n">
        <v>44508</v>
      </c>
      <c r="C318" s="668" t="s">
        <v>1280</v>
      </c>
      <c r="D318" s="668" t="s">
        <v>1281</v>
      </c>
      <c r="E318" s="668" t="s">
        <v>1395</v>
      </c>
      <c r="F318" s="670" t="n">
        <v>-777500</v>
      </c>
      <c r="G318" s="670" t="n">
        <v>0</v>
      </c>
      <c r="H318" s="670" t="n">
        <v>777500</v>
      </c>
      <c r="I318" s="670" t="n">
        <v>1635187243</v>
      </c>
      <c r="J318" s="671" t="s">
        <v>1283</v>
      </c>
      <c r="L318" s="672" t="n">
        <f aca="false">I317+H318</f>
        <v>1635187243</v>
      </c>
      <c r="M318" s="672" t="n">
        <f aca="false">I318-L318</f>
        <v>0</v>
      </c>
    </row>
    <row r="319" customFormat="false" ht="15" hidden="false" customHeight="false" outlineLevel="0" collapsed="false">
      <c r="A319" s="668" t="s">
        <v>1386</v>
      </c>
      <c r="B319" s="669" t="n">
        <v>44508</v>
      </c>
      <c r="C319" s="668" t="s">
        <v>1280</v>
      </c>
      <c r="D319" s="668" t="s">
        <v>1281</v>
      </c>
      <c r="E319" s="668" t="s">
        <v>1318</v>
      </c>
      <c r="F319" s="670" t="n">
        <v>-29500</v>
      </c>
      <c r="G319" s="670" t="n">
        <v>0</v>
      </c>
      <c r="H319" s="670" t="n">
        <v>29500</v>
      </c>
      <c r="I319" s="670" t="n">
        <v>1635216743</v>
      </c>
      <c r="J319" s="671" t="s">
        <v>1283</v>
      </c>
      <c r="L319" s="672" t="n">
        <f aca="false">I318+H319</f>
        <v>1635216743</v>
      </c>
      <c r="M319" s="672" t="n">
        <f aca="false">I319-L319</f>
        <v>0</v>
      </c>
    </row>
    <row r="320" customFormat="false" ht="15" hidden="false" customHeight="false" outlineLevel="0" collapsed="false">
      <c r="A320" s="668" t="s">
        <v>1386</v>
      </c>
      <c r="B320" s="669" t="n">
        <v>44508</v>
      </c>
      <c r="C320" s="668" t="s">
        <v>1280</v>
      </c>
      <c r="D320" s="668" t="s">
        <v>1281</v>
      </c>
      <c r="E320" s="668" t="s">
        <v>1318</v>
      </c>
      <c r="F320" s="670" t="n">
        <v>-566</v>
      </c>
      <c r="G320" s="670" t="n">
        <v>0</v>
      </c>
      <c r="H320" s="670" t="n">
        <v>566</v>
      </c>
      <c r="I320" s="670" t="n">
        <v>1635217309</v>
      </c>
      <c r="J320" s="671" t="s">
        <v>1283</v>
      </c>
      <c r="L320" s="672" t="n">
        <f aca="false">I319+H320</f>
        <v>1635217309</v>
      </c>
      <c r="M320" s="672" t="n">
        <f aca="false">I320-L320</f>
        <v>0</v>
      </c>
    </row>
    <row r="321" customFormat="false" ht="15" hidden="false" customHeight="false" outlineLevel="0" collapsed="false">
      <c r="A321" s="668" t="s">
        <v>1386</v>
      </c>
      <c r="B321" s="669" t="n">
        <v>44508</v>
      </c>
      <c r="C321" s="668" t="s">
        <v>1280</v>
      </c>
      <c r="D321" s="668" t="s">
        <v>1281</v>
      </c>
      <c r="E321" s="668" t="s">
        <v>1307</v>
      </c>
      <c r="F321" s="670" t="n">
        <v>-7925956</v>
      </c>
      <c r="G321" s="670" t="n">
        <v>0</v>
      </c>
      <c r="H321" s="670" t="n">
        <v>7925956</v>
      </c>
      <c r="I321" s="670" t="n">
        <v>1643143265</v>
      </c>
      <c r="J321" s="671" t="s">
        <v>1283</v>
      </c>
      <c r="L321" s="672" t="n">
        <f aca="false">I320+H321</f>
        <v>1643143265</v>
      </c>
      <c r="M321" s="672" t="n">
        <f aca="false">I321-L321</f>
        <v>0</v>
      </c>
    </row>
    <row r="322" customFormat="false" ht="15" hidden="false" customHeight="false" outlineLevel="0" collapsed="false">
      <c r="A322" s="668" t="s">
        <v>1386</v>
      </c>
      <c r="B322" s="669" t="n">
        <v>44508</v>
      </c>
      <c r="C322" s="668" t="s">
        <v>1280</v>
      </c>
      <c r="D322" s="668" t="s">
        <v>1281</v>
      </c>
      <c r="E322" s="668" t="s">
        <v>1295</v>
      </c>
      <c r="F322" s="670" t="n">
        <v>-3432000</v>
      </c>
      <c r="G322" s="670" t="n">
        <v>0</v>
      </c>
      <c r="H322" s="670" t="n">
        <v>3432000</v>
      </c>
      <c r="I322" s="670" t="n">
        <v>1646575265</v>
      </c>
      <c r="J322" s="671" t="s">
        <v>1283</v>
      </c>
      <c r="L322" s="672" t="n">
        <f aca="false">I321+H322</f>
        <v>1646575265</v>
      </c>
      <c r="M322" s="672" t="n">
        <f aca="false">I322-L322</f>
        <v>0</v>
      </c>
    </row>
    <row r="323" customFormat="false" ht="15" hidden="false" customHeight="false" outlineLevel="0" collapsed="false">
      <c r="A323" s="668" t="s">
        <v>1386</v>
      </c>
      <c r="B323" s="669" t="n">
        <v>44508</v>
      </c>
      <c r="C323" s="668" t="s">
        <v>1280</v>
      </c>
      <c r="D323" s="668" t="s">
        <v>1281</v>
      </c>
      <c r="E323" s="668" t="s">
        <v>1290</v>
      </c>
      <c r="F323" s="670" t="n">
        <v>-2832000</v>
      </c>
      <c r="G323" s="670" t="n">
        <v>0</v>
      </c>
      <c r="H323" s="670" t="n">
        <v>2832000</v>
      </c>
      <c r="I323" s="670" t="n">
        <v>1649407265</v>
      </c>
      <c r="J323" s="671" t="s">
        <v>1283</v>
      </c>
      <c r="L323" s="672" t="n">
        <f aca="false">I322+H323</f>
        <v>1649407265</v>
      </c>
      <c r="M323" s="672" t="n">
        <f aca="false">I323-L323</f>
        <v>0</v>
      </c>
    </row>
    <row r="324" customFormat="false" ht="15" hidden="false" customHeight="false" outlineLevel="0" collapsed="false">
      <c r="A324" s="668" t="s">
        <v>1386</v>
      </c>
      <c r="B324" s="669" t="n">
        <v>44508</v>
      </c>
      <c r="C324" s="668" t="s">
        <v>1280</v>
      </c>
      <c r="D324" s="668" t="s">
        <v>1281</v>
      </c>
      <c r="E324" s="668" t="s">
        <v>1309</v>
      </c>
      <c r="F324" s="670" t="n">
        <v>-8742900</v>
      </c>
      <c r="G324" s="670" t="n">
        <v>0</v>
      </c>
      <c r="H324" s="670" t="n">
        <v>8742900</v>
      </c>
      <c r="I324" s="670" t="n">
        <v>1658150165</v>
      </c>
      <c r="J324" s="671" t="s">
        <v>1283</v>
      </c>
      <c r="L324" s="672" t="n">
        <f aca="false">I323+H324</f>
        <v>1658150165</v>
      </c>
      <c r="M324" s="672" t="n">
        <f aca="false">I324-L324</f>
        <v>0</v>
      </c>
    </row>
    <row r="325" customFormat="false" ht="15" hidden="false" customHeight="false" outlineLevel="0" collapsed="false">
      <c r="A325" s="668" t="s">
        <v>1386</v>
      </c>
      <c r="B325" s="669" t="n">
        <v>44508</v>
      </c>
      <c r="C325" s="668" t="s">
        <v>1280</v>
      </c>
      <c r="D325" s="668" t="s">
        <v>1281</v>
      </c>
      <c r="E325" s="668" t="s">
        <v>1376</v>
      </c>
      <c r="F325" s="670" t="n">
        <v>-755000</v>
      </c>
      <c r="G325" s="670" t="n">
        <v>0</v>
      </c>
      <c r="H325" s="670" t="n">
        <v>755000</v>
      </c>
      <c r="I325" s="670" t="n">
        <v>1658905165</v>
      </c>
      <c r="J325" s="671" t="s">
        <v>1283</v>
      </c>
      <c r="L325" s="672" t="n">
        <f aca="false">I324+H325</f>
        <v>1658905165</v>
      </c>
      <c r="M325" s="672" t="n">
        <f aca="false">I325-L325</f>
        <v>0</v>
      </c>
    </row>
    <row r="326" customFormat="false" ht="15" hidden="false" customHeight="false" outlineLevel="0" collapsed="false">
      <c r="A326" s="668" t="s">
        <v>1386</v>
      </c>
      <c r="B326" s="669" t="n">
        <v>44508</v>
      </c>
      <c r="C326" s="668" t="s">
        <v>1280</v>
      </c>
      <c r="D326" s="668" t="s">
        <v>1281</v>
      </c>
      <c r="E326" s="668" t="s">
        <v>1296</v>
      </c>
      <c r="F326" s="670" t="n">
        <v>-3598500</v>
      </c>
      <c r="G326" s="670" t="n">
        <v>0</v>
      </c>
      <c r="H326" s="670" t="n">
        <v>3598500</v>
      </c>
      <c r="I326" s="670" t="n">
        <v>1662503665</v>
      </c>
      <c r="J326" s="671" t="s">
        <v>1283</v>
      </c>
      <c r="L326" s="672" t="n">
        <f aca="false">I325+H326</f>
        <v>1662503665</v>
      </c>
      <c r="M326" s="672" t="n">
        <f aca="false">I326-L326</f>
        <v>0</v>
      </c>
    </row>
    <row r="327" customFormat="false" ht="15" hidden="false" customHeight="false" outlineLevel="0" collapsed="false">
      <c r="A327" s="668" t="s">
        <v>1386</v>
      </c>
      <c r="B327" s="669" t="n">
        <v>44508</v>
      </c>
      <c r="C327" s="668" t="s">
        <v>1280</v>
      </c>
      <c r="D327" s="668" t="s">
        <v>1281</v>
      </c>
      <c r="E327" s="668" t="s">
        <v>1316</v>
      </c>
      <c r="F327" s="670" t="n">
        <v>-1800500</v>
      </c>
      <c r="G327" s="670" t="n">
        <v>0</v>
      </c>
      <c r="H327" s="670" t="n">
        <v>1800500</v>
      </c>
      <c r="I327" s="670" t="n">
        <v>1664304165</v>
      </c>
      <c r="J327" s="671" t="s">
        <v>1283</v>
      </c>
      <c r="L327" s="672" t="n">
        <f aca="false">I326+H327</f>
        <v>1664304165</v>
      </c>
      <c r="M327" s="672" t="n">
        <f aca="false">I327-L327</f>
        <v>0</v>
      </c>
    </row>
    <row r="328" customFormat="false" ht="15" hidden="false" customHeight="false" outlineLevel="0" collapsed="false">
      <c r="A328" s="668" t="s">
        <v>1386</v>
      </c>
      <c r="B328" s="669" t="n">
        <v>44508</v>
      </c>
      <c r="C328" s="668" t="s">
        <v>1280</v>
      </c>
      <c r="D328" s="668" t="s">
        <v>1281</v>
      </c>
      <c r="E328" s="668" t="s">
        <v>1304</v>
      </c>
      <c r="F328" s="670" t="n">
        <v>-37400</v>
      </c>
      <c r="G328" s="670" t="n">
        <v>0</v>
      </c>
      <c r="H328" s="670" t="n">
        <v>37400</v>
      </c>
      <c r="I328" s="670" t="n">
        <v>1664341565</v>
      </c>
      <c r="J328" s="671" t="s">
        <v>1283</v>
      </c>
      <c r="L328" s="672" t="n">
        <f aca="false">I327+H328</f>
        <v>1664341565</v>
      </c>
      <c r="M328" s="672" t="n">
        <f aca="false">I328-L328</f>
        <v>0</v>
      </c>
    </row>
    <row r="329" customFormat="false" ht="15" hidden="false" customHeight="false" outlineLevel="0" collapsed="false">
      <c r="A329" s="668" t="s">
        <v>1386</v>
      </c>
      <c r="B329" s="669" t="n">
        <v>44508</v>
      </c>
      <c r="C329" s="668" t="s">
        <v>1285</v>
      </c>
      <c r="D329" s="668" t="s">
        <v>1281</v>
      </c>
      <c r="E329" s="668" t="s">
        <v>1388</v>
      </c>
      <c r="F329" s="670" t="n">
        <v>-120000</v>
      </c>
      <c r="G329" s="670" t="n">
        <v>0</v>
      </c>
      <c r="H329" s="670" t="n">
        <v>120000</v>
      </c>
      <c r="I329" s="670" t="n">
        <v>1664461565</v>
      </c>
      <c r="J329" s="671" t="s">
        <v>1283</v>
      </c>
      <c r="L329" s="672" t="n">
        <f aca="false">I328+H329</f>
        <v>1664461565</v>
      </c>
      <c r="M329" s="672" t="n">
        <f aca="false">I329-L329</f>
        <v>0</v>
      </c>
    </row>
    <row r="330" customFormat="false" ht="15" hidden="false" customHeight="false" outlineLevel="0" collapsed="false">
      <c r="A330" s="668" t="s">
        <v>1386</v>
      </c>
      <c r="B330" s="669" t="n">
        <v>44508</v>
      </c>
      <c r="C330" s="668" t="s">
        <v>1285</v>
      </c>
      <c r="D330" s="668" t="s">
        <v>1281</v>
      </c>
      <c r="E330" s="668" t="s">
        <v>1388</v>
      </c>
      <c r="F330" s="670" t="n">
        <v>-500</v>
      </c>
      <c r="G330" s="670" t="n">
        <v>0</v>
      </c>
      <c r="H330" s="670" t="n">
        <v>500</v>
      </c>
      <c r="I330" s="670" t="n">
        <v>1664462065</v>
      </c>
      <c r="J330" s="671" t="s">
        <v>1283</v>
      </c>
      <c r="L330" s="672" t="n">
        <f aca="false">I329+H330</f>
        <v>1664462065</v>
      </c>
      <c r="M330" s="672" t="n">
        <f aca="false">I330-L330</f>
        <v>0</v>
      </c>
    </row>
    <row r="331" customFormat="false" ht="15" hidden="false" customHeight="false" outlineLevel="0" collapsed="false">
      <c r="A331" s="668" t="s">
        <v>1386</v>
      </c>
      <c r="B331" s="669" t="n">
        <v>44508</v>
      </c>
      <c r="C331" s="668" t="s">
        <v>1280</v>
      </c>
      <c r="D331" s="668" t="s">
        <v>1281</v>
      </c>
      <c r="E331" s="668" t="s">
        <v>1293</v>
      </c>
      <c r="F331" s="670" t="n">
        <v>-6316450</v>
      </c>
      <c r="G331" s="670" t="n">
        <v>0</v>
      </c>
      <c r="H331" s="670" t="n">
        <v>6316450</v>
      </c>
      <c r="I331" s="670" t="n">
        <v>1670778515</v>
      </c>
      <c r="J331" s="671" t="s">
        <v>1283</v>
      </c>
      <c r="L331" s="672" t="n">
        <f aca="false">I330+H331</f>
        <v>1670778515</v>
      </c>
      <c r="M331" s="672" t="n">
        <f aca="false">I331-L331</f>
        <v>0</v>
      </c>
    </row>
    <row r="332" customFormat="false" ht="15" hidden="false" customHeight="false" outlineLevel="0" collapsed="false">
      <c r="A332" s="668" t="s">
        <v>1386</v>
      </c>
      <c r="B332" s="669" t="n">
        <v>44508</v>
      </c>
      <c r="C332" s="668" t="s">
        <v>1280</v>
      </c>
      <c r="D332" s="668" t="s">
        <v>1281</v>
      </c>
      <c r="E332" s="668" t="s">
        <v>1314</v>
      </c>
      <c r="F332" s="670" t="n">
        <v>-3884000</v>
      </c>
      <c r="G332" s="670" t="n">
        <v>0</v>
      </c>
      <c r="H332" s="670" t="n">
        <v>3884000</v>
      </c>
      <c r="I332" s="670" t="n">
        <v>1674662515</v>
      </c>
      <c r="J332" s="671" t="s">
        <v>1283</v>
      </c>
      <c r="L332" s="672" t="n">
        <f aca="false">I331+H332</f>
        <v>1674662515</v>
      </c>
      <c r="M332" s="672" t="n">
        <f aca="false">I332-L332</f>
        <v>0</v>
      </c>
    </row>
    <row r="333" customFormat="false" ht="15" hidden="false" customHeight="false" outlineLevel="0" collapsed="false">
      <c r="A333" s="668" t="s">
        <v>1386</v>
      </c>
      <c r="B333" s="669" t="n">
        <v>44508</v>
      </c>
      <c r="C333" s="668" t="s">
        <v>1280</v>
      </c>
      <c r="D333" s="668" t="s">
        <v>1281</v>
      </c>
      <c r="E333" s="668" t="s">
        <v>1287</v>
      </c>
      <c r="F333" s="670" t="n">
        <v>-45000</v>
      </c>
      <c r="G333" s="670" t="n">
        <v>0</v>
      </c>
      <c r="H333" s="670" t="n">
        <v>45000</v>
      </c>
      <c r="I333" s="670" t="n">
        <v>1674707515</v>
      </c>
      <c r="J333" s="671" t="s">
        <v>1283</v>
      </c>
      <c r="L333" s="672" t="n">
        <f aca="false">I332+H333</f>
        <v>1674707515</v>
      </c>
      <c r="M333" s="672" t="n">
        <f aca="false">I333-L333</f>
        <v>0</v>
      </c>
    </row>
    <row r="334" customFormat="false" ht="15" hidden="false" customHeight="false" outlineLevel="0" collapsed="false">
      <c r="A334" s="668" t="s">
        <v>1386</v>
      </c>
      <c r="B334" s="669" t="n">
        <v>44508</v>
      </c>
      <c r="C334" s="668" t="s">
        <v>1280</v>
      </c>
      <c r="D334" s="668" t="s">
        <v>1281</v>
      </c>
      <c r="E334" s="668" t="s">
        <v>1287</v>
      </c>
      <c r="F334" s="670" t="n">
        <v>-447000</v>
      </c>
      <c r="G334" s="670" t="n">
        <v>0</v>
      </c>
      <c r="H334" s="670" t="n">
        <v>447000</v>
      </c>
      <c r="I334" s="670" t="n">
        <v>1675154515</v>
      </c>
      <c r="J334" s="671" t="s">
        <v>1283</v>
      </c>
      <c r="L334" s="672" t="n">
        <f aca="false">I333+H334</f>
        <v>1675154515</v>
      </c>
      <c r="M334" s="672" t="n">
        <f aca="false">I334-L334</f>
        <v>0</v>
      </c>
    </row>
    <row r="335" customFormat="false" ht="15" hidden="false" customHeight="false" outlineLevel="0" collapsed="false">
      <c r="A335" s="668" t="s">
        <v>1386</v>
      </c>
      <c r="B335" s="669" t="n">
        <v>44508</v>
      </c>
      <c r="C335" s="668" t="s">
        <v>1280</v>
      </c>
      <c r="D335" s="668" t="s">
        <v>1281</v>
      </c>
      <c r="E335" s="668" t="s">
        <v>1287</v>
      </c>
      <c r="F335" s="670" t="n">
        <v>-5532</v>
      </c>
      <c r="G335" s="670" t="n">
        <v>0</v>
      </c>
      <c r="H335" s="670" t="n">
        <v>5532</v>
      </c>
      <c r="I335" s="670" t="n">
        <v>1675160047</v>
      </c>
      <c r="J335" s="671" t="s">
        <v>1283</v>
      </c>
      <c r="L335" s="672" t="n">
        <f aca="false">I334+H335</f>
        <v>1675160047</v>
      </c>
      <c r="M335" s="672" t="n">
        <f aca="false">I335-L335</f>
        <v>0</v>
      </c>
    </row>
    <row r="336" customFormat="false" ht="15" hidden="false" customHeight="false" outlineLevel="0" collapsed="false">
      <c r="A336" s="668" t="s">
        <v>1386</v>
      </c>
      <c r="B336" s="669" t="n">
        <v>44508</v>
      </c>
      <c r="C336" s="668" t="s">
        <v>1280</v>
      </c>
      <c r="D336" s="668" t="s">
        <v>1281</v>
      </c>
      <c r="E336" s="668" t="s">
        <v>1396</v>
      </c>
      <c r="F336" s="670" t="n">
        <v>-90000</v>
      </c>
      <c r="G336" s="670" t="n">
        <v>0</v>
      </c>
      <c r="H336" s="670" t="n">
        <v>90000</v>
      </c>
      <c r="I336" s="670" t="n">
        <v>1675250047</v>
      </c>
      <c r="J336" s="671" t="s">
        <v>1283</v>
      </c>
      <c r="L336" s="672" t="n">
        <f aca="false">I335+H336</f>
        <v>1675250047</v>
      </c>
      <c r="M336" s="672" t="n">
        <f aca="false">I336-L336</f>
        <v>0</v>
      </c>
    </row>
    <row r="337" customFormat="false" ht="15" hidden="false" customHeight="false" outlineLevel="0" collapsed="false">
      <c r="A337" s="668" t="s">
        <v>1386</v>
      </c>
      <c r="B337" s="669" t="n">
        <v>44508</v>
      </c>
      <c r="C337" s="668" t="s">
        <v>1280</v>
      </c>
      <c r="D337" s="668" t="s">
        <v>1281</v>
      </c>
      <c r="E337" s="668" t="s">
        <v>1397</v>
      </c>
      <c r="F337" s="670" t="n">
        <v>-1555000</v>
      </c>
      <c r="G337" s="670" t="n">
        <v>0</v>
      </c>
      <c r="H337" s="670" t="n">
        <v>1555000</v>
      </c>
      <c r="I337" s="670" t="n">
        <v>1676805047</v>
      </c>
      <c r="J337" s="671" t="s">
        <v>1283</v>
      </c>
      <c r="L337" s="672" t="n">
        <f aca="false">I336+H337</f>
        <v>1676805047</v>
      </c>
      <c r="M337" s="672" t="n">
        <f aca="false">I337-L337</f>
        <v>0</v>
      </c>
    </row>
    <row r="338" customFormat="false" ht="15" hidden="false" customHeight="false" outlineLevel="0" collapsed="false">
      <c r="A338" s="668" t="s">
        <v>1386</v>
      </c>
      <c r="B338" s="669" t="n">
        <v>44508</v>
      </c>
      <c r="C338" s="668" t="s">
        <v>1280</v>
      </c>
      <c r="D338" s="668" t="s">
        <v>1281</v>
      </c>
      <c r="E338" s="668" t="s">
        <v>1376</v>
      </c>
      <c r="F338" s="670" t="n">
        <v>-570000</v>
      </c>
      <c r="G338" s="670" t="n">
        <v>0</v>
      </c>
      <c r="H338" s="670" t="n">
        <v>570000</v>
      </c>
      <c r="I338" s="670" t="n">
        <v>1677375047</v>
      </c>
      <c r="J338" s="671" t="s">
        <v>1283</v>
      </c>
      <c r="L338" s="672" t="n">
        <f aca="false">I337+H338</f>
        <v>1677375047</v>
      </c>
      <c r="M338" s="672" t="n">
        <f aca="false">I338-L338</f>
        <v>0</v>
      </c>
    </row>
    <row r="339" customFormat="false" ht="15" hidden="false" customHeight="false" outlineLevel="0" collapsed="false">
      <c r="A339" s="668" t="s">
        <v>1386</v>
      </c>
      <c r="B339" s="669" t="n">
        <v>44508</v>
      </c>
      <c r="C339" s="668" t="s">
        <v>1280</v>
      </c>
      <c r="D339" s="668" t="s">
        <v>1281</v>
      </c>
      <c r="E339" s="668" t="s">
        <v>1315</v>
      </c>
      <c r="F339" s="670" t="n">
        <v>-300000</v>
      </c>
      <c r="G339" s="670" t="n">
        <v>0</v>
      </c>
      <c r="H339" s="670" t="n">
        <v>300000</v>
      </c>
      <c r="I339" s="670" t="n">
        <v>1677675047</v>
      </c>
      <c r="J339" s="671" t="s">
        <v>1283</v>
      </c>
      <c r="L339" s="672" t="n">
        <f aca="false">I338+H339</f>
        <v>1677675047</v>
      </c>
      <c r="M339" s="672" t="n">
        <f aca="false">I339-L339</f>
        <v>0</v>
      </c>
    </row>
    <row r="340" customFormat="false" ht="15" hidden="false" customHeight="false" outlineLevel="0" collapsed="false">
      <c r="A340" s="668" t="s">
        <v>1386</v>
      </c>
      <c r="B340" s="669" t="n">
        <v>44508</v>
      </c>
      <c r="C340" s="668" t="s">
        <v>1280</v>
      </c>
      <c r="D340" s="668" t="s">
        <v>1281</v>
      </c>
      <c r="E340" s="668" t="s">
        <v>1299</v>
      </c>
      <c r="F340" s="670" t="n">
        <v>-6646000</v>
      </c>
      <c r="G340" s="670" t="n">
        <v>0</v>
      </c>
      <c r="H340" s="670" t="n">
        <v>6646000</v>
      </c>
      <c r="I340" s="670" t="n">
        <v>1684321047</v>
      </c>
      <c r="J340" s="671" t="s">
        <v>1283</v>
      </c>
      <c r="L340" s="672" t="n">
        <f aca="false">I339+H340</f>
        <v>1684321047</v>
      </c>
      <c r="M340" s="672" t="n">
        <f aca="false">I340-L340</f>
        <v>0</v>
      </c>
    </row>
    <row r="341" customFormat="false" ht="15" hidden="false" customHeight="false" outlineLevel="0" collapsed="false">
      <c r="A341" s="668" t="s">
        <v>1386</v>
      </c>
      <c r="B341" s="669" t="n">
        <v>44508</v>
      </c>
      <c r="C341" s="668" t="s">
        <v>1280</v>
      </c>
      <c r="D341" s="668" t="s">
        <v>1281</v>
      </c>
      <c r="E341" s="668" t="s">
        <v>1299</v>
      </c>
      <c r="F341" s="670" t="n">
        <v>-162232</v>
      </c>
      <c r="G341" s="670" t="n">
        <v>0</v>
      </c>
      <c r="H341" s="670" t="n">
        <v>162232</v>
      </c>
      <c r="I341" s="670" t="n">
        <v>1684483279</v>
      </c>
      <c r="J341" s="671" t="s">
        <v>1283</v>
      </c>
      <c r="L341" s="672" t="n">
        <f aca="false">I340+H341</f>
        <v>1684483279</v>
      </c>
      <c r="M341" s="672" t="n">
        <f aca="false">I341-L341</f>
        <v>0</v>
      </c>
    </row>
    <row r="342" customFormat="false" ht="15" hidden="false" customHeight="false" outlineLevel="0" collapsed="false">
      <c r="A342" s="668" t="s">
        <v>1386</v>
      </c>
      <c r="B342" s="669" t="n">
        <v>44508</v>
      </c>
      <c r="C342" s="668" t="s">
        <v>1280</v>
      </c>
      <c r="D342" s="668" t="s">
        <v>1281</v>
      </c>
      <c r="E342" s="668" t="s">
        <v>1306</v>
      </c>
      <c r="F342" s="670" t="n">
        <v>-1516000</v>
      </c>
      <c r="G342" s="670" t="n">
        <v>0</v>
      </c>
      <c r="H342" s="670" t="n">
        <v>1516000</v>
      </c>
      <c r="I342" s="670" t="n">
        <v>1685999279</v>
      </c>
      <c r="J342" s="671" t="s">
        <v>1283</v>
      </c>
      <c r="L342" s="672" t="n">
        <f aca="false">I341+H342</f>
        <v>1685999279</v>
      </c>
      <c r="M342" s="672" t="n">
        <f aca="false">I342-L342</f>
        <v>0</v>
      </c>
    </row>
    <row r="343" customFormat="false" ht="15" hidden="false" customHeight="false" outlineLevel="0" collapsed="false">
      <c r="A343" s="668" t="s">
        <v>1386</v>
      </c>
      <c r="B343" s="669" t="n">
        <v>44508</v>
      </c>
      <c r="C343" s="668" t="s">
        <v>1280</v>
      </c>
      <c r="D343" s="668" t="s">
        <v>1281</v>
      </c>
      <c r="E343" s="668" t="s">
        <v>1398</v>
      </c>
      <c r="F343" s="670" t="n">
        <v>-37800</v>
      </c>
      <c r="G343" s="670" t="n">
        <v>0</v>
      </c>
      <c r="H343" s="670" t="n">
        <v>37800</v>
      </c>
      <c r="I343" s="670" t="n">
        <v>1686037079</v>
      </c>
      <c r="J343" s="671" t="s">
        <v>1283</v>
      </c>
      <c r="L343" s="672" t="n">
        <f aca="false">I342+H343</f>
        <v>1686037079</v>
      </c>
      <c r="M343" s="672" t="n">
        <f aca="false">I343-L343</f>
        <v>0</v>
      </c>
    </row>
    <row r="344" customFormat="false" ht="15" hidden="false" customHeight="false" outlineLevel="0" collapsed="false">
      <c r="A344" s="668" t="s">
        <v>1399</v>
      </c>
      <c r="B344" s="669" t="n">
        <v>44509</v>
      </c>
      <c r="C344" s="668" t="s">
        <v>1280</v>
      </c>
      <c r="D344" s="668" t="s">
        <v>1281</v>
      </c>
      <c r="E344" s="668" t="s">
        <v>1282</v>
      </c>
      <c r="F344" s="670" t="n">
        <v>-1891000</v>
      </c>
      <c r="G344" s="670" t="n">
        <v>0</v>
      </c>
      <c r="H344" s="670" t="n">
        <v>1891000</v>
      </c>
      <c r="I344" s="670" t="n">
        <v>1687928079</v>
      </c>
      <c r="J344" s="671" t="s">
        <v>1283</v>
      </c>
      <c r="L344" s="672" t="n">
        <f aca="false">I343+H344</f>
        <v>1687928079</v>
      </c>
      <c r="M344" s="672" t="n">
        <f aca="false">I344-L344</f>
        <v>0</v>
      </c>
    </row>
    <row r="345" customFormat="false" ht="15" hidden="false" customHeight="false" outlineLevel="0" collapsed="false">
      <c r="A345" s="668" t="s">
        <v>1386</v>
      </c>
      <c r="B345" s="669" t="n">
        <v>44508</v>
      </c>
      <c r="C345" s="668" t="s">
        <v>1280</v>
      </c>
      <c r="D345" s="668" t="s">
        <v>1281</v>
      </c>
      <c r="E345" s="668" t="s">
        <v>1318</v>
      </c>
      <c r="F345" s="670" t="n">
        <v>-4115800</v>
      </c>
      <c r="G345" s="670" t="n">
        <v>0</v>
      </c>
      <c r="H345" s="670" t="n">
        <v>4115800</v>
      </c>
      <c r="I345" s="670" t="n">
        <v>1692043879</v>
      </c>
      <c r="J345" s="671" t="s">
        <v>1283</v>
      </c>
      <c r="L345" s="672" t="n">
        <f aca="false">I344+H345</f>
        <v>1692043879</v>
      </c>
      <c r="M345" s="672" t="n">
        <f aca="false">I345-L345</f>
        <v>0</v>
      </c>
    </row>
    <row r="346" customFormat="false" ht="15" hidden="false" customHeight="false" outlineLevel="0" collapsed="false">
      <c r="A346" s="668" t="s">
        <v>1386</v>
      </c>
      <c r="B346" s="669" t="n">
        <v>44508</v>
      </c>
      <c r="C346" s="668" t="s">
        <v>1280</v>
      </c>
      <c r="D346" s="668" t="s">
        <v>1281</v>
      </c>
      <c r="E346" s="668" t="s">
        <v>1300</v>
      </c>
      <c r="F346" s="670" t="n">
        <v>-17344000</v>
      </c>
      <c r="G346" s="670" t="n">
        <v>0</v>
      </c>
      <c r="H346" s="670" t="n">
        <v>17344000</v>
      </c>
      <c r="I346" s="670" t="n">
        <v>1709387879</v>
      </c>
      <c r="J346" s="671" t="s">
        <v>1283</v>
      </c>
      <c r="L346" s="672" t="n">
        <f aca="false">I345+H346</f>
        <v>1709387879</v>
      </c>
      <c r="M346" s="672" t="n">
        <f aca="false">I346-L346</f>
        <v>0</v>
      </c>
    </row>
    <row r="347" customFormat="false" ht="15" hidden="false" customHeight="false" outlineLevel="0" collapsed="false">
      <c r="A347" s="668" t="s">
        <v>1386</v>
      </c>
      <c r="B347" s="669" t="n">
        <v>44508</v>
      </c>
      <c r="C347" s="668" t="s">
        <v>1285</v>
      </c>
      <c r="D347" s="668" t="s">
        <v>1281</v>
      </c>
      <c r="E347" s="668" t="s">
        <v>1400</v>
      </c>
      <c r="F347" s="670" t="n">
        <v>-24000</v>
      </c>
      <c r="G347" s="670" t="n">
        <v>0</v>
      </c>
      <c r="H347" s="670" t="n">
        <v>24000</v>
      </c>
      <c r="I347" s="670" t="n">
        <v>1709411879</v>
      </c>
      <c r="J347" s="671" t="s">
        <v>1283</v>
      </c>
      <c r="L347" s="672" t="n">
        <f aca="false">I346+H347</f>
        <v>1709411879</v>
      </c>
      <c r="M347" s="672" t="n">
        <f aca="false">I347-L347</f>
        <v>0</v>
      </c>
    </row>
    <row r="348" customFormat="false" ht="15" hidden="false" customHeight="false" outlineLevel="0" collapsed="false">
      <c r="A348" s="668" t="s">
        <v>1386</v>
      </c>
      <c r="B348" s="669" t="n">
        <v>44508</v>
      </c>
      <c r="C348" s="668" t="s">
        <v>1285</v>
      </c>
      <c r="D348" s="668" t="s">
        <v>1281</v>
      </c>
      <c r="E348" s="668" t="s">
        <v>1320</v>
      </c>
      <c r="F348" s="670" t="n">
        <v>-5800</v>
      </c>
      <c r="G348" s="670" t="n">
        <v>0</v>
      </c>
      <c r="H348" s="670" t="n">
        <v>5800</v>
      </c>
      <c r="I348" s="670" t="n">
        <v>1709417679</v>
      </c>
      <c r="J348" s="671" t="s">
        <v>1283</v>
      </c>
      <c r="L348" s="672" t="n">
        <f aca="false">I347+H348</f>
        <v>1709417679</v>
      </c>
      <c r="M348" s="672" t="n">
        <f aca="false">I348-L348</f>
        <v>0</v>
      </c>
    </row>
    <row r="349" customFormat="false" ht="15" hidden="false" customHeight="false" outlineLevel="0" collapsed="false">
      <c r="A349" s="668" t="s">
        <v>1386</v>
      </c>
      <c r="B349" s="669" t="n">
        <v>44508</v>
      </c>
      <c r="C349" s="668" t="s">
        <v>1280</v>
      </c>
      <c r="D349" s="668" t="s">
        <v>1281</v>
      </c>
      <c r="E349" s="668" t="s">
        <v>1401</v>
      </c>
      <c r="F349" s="670" t="n">
        <v>-113000</v>
      </c>
      <c r="G349" s="670" t="n">
        <v>0</v>
      </c>
      <c r="H349" s="670" t="n">
        <v>113000</v>
      </c>
      <c r="I349" s="670" t="n">
        <v>1709530679</v>
      </c>
      <c r="J349" s="671" t="s">
        <v>1283</v>
      </c>
      <c r="L349" s="672" t="n">
        <f aca="false">I348+H349</f>
        <v>1709530679</v>
      </c>
      <c r="M349" s="672" t="n">
        <f aca="false">I349-L349</f>
        <v>0</v>
      </c>
    </row>
    <row r="350" customFormat="false" ht="15" hidden="false" customHeight="false" outlineLevel="0" collapsed="false">
      <c r="A350" s="668" t="s">
        <v>1386</v>
      </c>
      <c r="B350" s="669" t="n">
        <v>44508</v>
      </c>
      <c r="C350" s="668" t="s">
        <v>1285</v>
      </c>
      <c r="D350" s="668" t="s">
        <v>1281</v>
      </c>
      <c r="E350" s="668" t="s">
        <v>1322</v>
      </c>
      <c r="F350" s="670" t="n">
        <v>-2520000</v>
      </c>
      <c r="G350" s="670" t="n">
        <v>0</v>
      </c>
      <c r="H350" s="670" t="n">
        <v>2520000</v>
      </c>
      <c r="I350" s="670" t="n">
        <v>1712050679</v>
      </c>
      <c r="J350" s="671" t="s">
        <v>1283</v>
      </c>
      <c r="L350" s="672" t="n">
        <f aca="false">I349+H350</f>
        <v>1712050679</v>
      </c>
      <c r="M350" s="672" t="n">
        <f aca="false">I350-L350</f>
        <v>0</v>
      </c>
    </row>
    <row r="351" customFormat="false" ht="15" hidden="false" customHeight="false" outlineLevel="0" collapsed="false">
      <c r="A351" s="668" t="s">
        <v>1399</v>
      </c>
      <c r="B351" s="669" t="n">
        <v>44509</v>
      </c>
      <c r="C351" s="668" t="s">
        <v>1285</v>
      </c>
      <c r="D351" s="668" t="s">
        <v>1281</v>
      </c>
      <c r="E351" s="668" t="s">
        <v>1320</v>
      </c>
      <c r="F351" s="670" t="n">
        <v>-9801</v>
      </c>
      <c r="G351" s="670" t="n">
        <v>0</v>
      </c>
      <c r="H351" s="670" t="n">
        <v>9801</v>
      </c>
      <c r="I351" s="670" t="n">
        <v>1712060480</v>
      </c>
      <c r="J351" s="671" t="s">
        <v>1283</v>
      </c>
      <c r="L351" s="672" t="n">
        <f aca="false">I350+H351</f>
        <v>1712060480</v>
      </c>
      <c r="M351" s="672" t="n">
        <f aca="false">I351-L351</f>
        <v>0</v>
      </c>
    </row>
    <row r="352" customFormat="false" ht="15" hidden="false" customHeight="false" outlineLevel="0" collapsed="false">
      <c r="A352" s="668" t="s">
        <v>1399</v>
      </c>
      <c r="B352" s="669" t="n">
        <v>44509</v>
      </c>
      <c r="C352" s="668" t="s">
        <v>1280</v>
      </c>
      <c r="D352" s="668" t="s">
        <v>1281</v>
      </c>
      <c r="E352" s="668" t="s">
        <v>1301</v>
      </c>
      <c r="F352" s="670" t="n">
        <v>-7012700</v>
      </c>
      <c r="G352" s="670" t="n">
        <v>0</v>
      </c>
      <c r="H352" s="670" t="n">
        <v>7012700</v>
      </c>
      <c r="I352" s="670" t="n">
        <v>1719073180</v>
      </c>
      <c r="J352" s="671" t="s">
        <v>1283</v>
      </c>
      <c r="L352" s="672" t="n">
        <f aca="false">I351+H352</f>
        <v>1719073180</v>
      </c>
      <c r="M352" s="672" t="n">
        <f aca="false">I352-L352</f>
        <v>0</v>
      </c>
    </row>
    <row r="353" customFormat="false" ht="15" hidden="false" customHeight="false" outlineLevel="0" collapsed="false">
      <c r="A353" s="668" t="s">
        <v>1399</v>
      </c>
      <c r="B353" s="669" t="n">
        <v>44509</v>
      </c>
      <c r="C353" s="668" t="s">
        <v>1280</v>
      </c>
      <c r="D353" s="668" t="s">
        <v>1281</v>
      </c>
      <c r="E353" s="668" t="s">
        <v>1284</v>
      </c>
      <c r="F353" s="670" t="n">
        <v>-6813750</v>
      </c>
      <c r="G353" s="670" t="n">
        <v>0</v>
      </c>
      <c r="H353" s="670" t="n">
        <v>6813750</v>
      </c>
      <c r="I353" s="670" t="n">
        <v>1725886930</v>
      </c>
      <c r="J353" s="671" t="s">
        <v>1283</v>
      </c>
      <c r="L353" s="672" t="n">
        <f aca="false">I352+H353</f>
        <v>1725886930</v>
      </c>
      <c r="M353" s="672" t="n">
        <f aca="false">I353-L353</f>
        <v>0</v>
      </c>
    </row>
    <row r="354" customFormat="false" ht="15" hidden="false" customHeight="false" outlineLevel="0" collapsed="false">
      <c r="A354" s="668" t="s">
        <v>1399</v>
      </c>
      <c r="B354" s="669" t="n">
        <v>44509</v>
      </c>
      <c r="C354" s="668" t="s">
        <v>1280</v>
      </c>
      <c r="D354" s="668" t="s">
        <v>1281</v>
      </c>
      <c r="E354" s="668" t="s">
        <v>1319</v>
      </c>
      <c r="F354" s="670" t="n">
        <v>-6419548</v>
      </c>
      <c r="G354" s="670" t="n">
        <v>0</v>
      </c>
      <c r="H354" s="670" t="n">
        <v>6419548</v>
      </c>
      <c r="I354" s="670" t="n">
        <v>1732306478</v>
      </c>
      <c r="J354" s="671" t="s">
        <v>1283</v>
      </c>
      <c r="L354" s="672" t="n">
        <f aca="false">I353+H354</f>
        <v>1732306478</v>
      </c>
      <c r="M354" s="672" t="n">
        <f aca="false">I354-L354</f>
        <v>0</v>
      </c>
    </row>
    <row r="355" customFormat="false" ht="15" hidden="false" customHeight="false" outlineLevel="0" collapsed="false">
      <c r="A355" s="668" t="s">
        <v>1399</v>
      </c>
      <c r="B355" s="669" t="n">
        <v>44509</v>
      </c>
      <c r="C355" s="668" t="s">
        <v>1280</v>
      </c>
      <c r="D355" s="668" t="s">
        <v>1281</v>
      </c>
      <c r="E355" s="668" t="s">
        <v>1288</v>
      </c>
      <c r="F355" s="670" t="n">
        <v>-7091630</v>
      </c>
      <c r="G355" s="670" t="n">
        <v>0</v>
      </c>
      <c r="H355" s="670" t="n">
        <v>7091630</v>
      </c>
      <c r="I355" s="670" t="n">
        <v>1739398108</v>
      </c>
      <c r="J355" s="671" t="s">
        <v>1283</v>
      </c>
      <c r="L355" s="672" t="n">
        <f aca="false">I354+H355</f>
        <v>1739398108</v>
      </c>
      <c r="M355" s="672" t="n">
        <f aca="false">I355-L355</f>
        <v>0</v>
      </c>
    </row>
    <row r="356" customFormat="false" ht="15" hidden="false" customHeight="false" outlineLevel="0" collapsed="false">
      <c r="A356" s="668" t="s">
        <v>1399</v>
      </c>
      <c r="B356" s="669" t="n">
        <v>44509</v>
      </c>
      <c r="C356" s="668" t="s">
        <v>1280</v>
      </c>
      <c r="D356" s="668" t="s">
        <v>1281</v>
      </c>
      <c r="E356" s="668" t="s">
        <v>1314</v>
      </c>
      <c r="F356" s="670" t="n">
        <v>-4146500</v>
      </c>
      <c r="G356" s="670" t="n">
        <v>0</v>
      </c>
      <c r="H356" s="670" t="n">
        <v>4146500</v>
      </c>
      <c r="I356" s="670" t="n">
        <v>1743544608</v>
      </c>
      <c r="J356" s="671" t="s">
        <v>1283</v>
      </c>
      <c r="L356" s="672" t="n">
        <f aca="false">I355+H356</f>
        <v>1743544608</v>
      </c>
      <c r="M356" s="672" t="n">
        <f aca="false">I356-L356</f>
        <v>0</v>
      </c>
    </row>
    <row r="357" customFormat="false" ht="15" hidden="false" customHeight="false" outlineLevel="0" collapsed="false">
      <c r="A357" s="668" t="s">
        <v>1399</v>
      </c>
      <c r="B357" s="669" t="n">
        <v>44509</v>
      </c>
      <c r="C357" s="668" t="s">
        <v>1280</v>
      </c>
      <c r="D357" s="668" t="s">
        <v>1281</v>
      </c>
      <c r="E357" s="668" t="s">
        <v>1342</v>
      </c>
      <c r="F357" s="670" t="n">
        <v>-113000</v>
      </c>
      <c r="G357" s="670" t="n">
        <v>0</v>
      </c>
      <c r="H357" s="670" t="n">
        <v>113000</v>
      </c>
      <c r="I357" s="670" t="n">
        <v>1743657608</v>
      </c>
      <c r="J357" s="671" t="s">
        <v>1283</v>
      </c>
      <c r="L357" s="672" t="n">
        <f aca="false">I356+H357</f>
        <v>1743657608</v>
      </c>
      <c r="M357" s="672" t="n">
        <f aca="false">I357-L357</f>
        <v>0</v>
      </c>
    </row>
    <row r="358" customFormat="false" ht="15" hidden="false" customHeight="false" outlineLevel="0" collapsed="false">
      <c r="A358" s="668" t="s">
        <v>1399</v>
      </c>
      <c r="B358" s="669" t="n">
        <v>44509</v>
      </c>
      <c r="C358" s="668" t="s">
        <v>1280</v>
      </c>
      <c r="D358" s="668" t="s">
        <v>1281</v>
      </c>
      <c r="E358" s="668" t="s">
        <v>1312</v>
      </c>
      <c r="F358" s="670" t="n">
        <v>-6726590</v>
      </c>
      <c r="G358" s="670" t="n">
        <v>0</v>
      </c>
      <c r="H358" s="670" t="n">
        <v>6726590</v>
      </c>
      <c r="I358" s="670" t="n">
        <v>1750384198</v>
      </c>
      <c r="J358" s="671" t="s">
        <v>1283</v>
      </c>
      <c r="L358" s="672" t="n">
        <f aca="false">I357+H358</f>
        <v>1750384198</v>
      </c>
      <c r="M358" s="672" t="n">
        <f aca="false">I358-L358</f>
        <v>0</v>
      </c>
    </row>
    <row r="359" customFormat="false" ht="15" hidden="false" customHeight="false" outlineLevel="0" collapsed="false">
      <c r="A359" s="668" t="s">
        <v>1399</v>
      </c>
      <c r="B359" s="669" t="n">
        <v>44509</v>
      </c>
      <c r="C359" s="668" t="s">
        <v>1280</v>
      </c>
      <c r="D359" s="668" t="s">
        <v>1281</v>
      </c>
      <c r="E359" s="668" t="s">
        <v>1317</v>
      </c>
      <c r="F359" s="670" t="n">
        <v>-4171000</v>
      </c>
      <c r="G359" s="670" t="n">
        <v>0</v>
      </c>
      <c r="H359" s="670" t="n">
        <v>4171000</v>
      </c>
      <c r="I359" s="670" t="n">
        <v>1754555198</v>
      </c>
      <c r="J359" s="671" t="s">
        <v>1283</v>
      </c>
      <c r="L359" s="672" t="n">
        <f aca="false">I358+H359</f>
        <v>1754555198</v>
      </c>
      <c r="M359" s="672" t="n">
        <f aca="false">I359-L359</f>
        <v>0</v>
      </c>
    </row>
    <row r="360" customFormat="false" ht="15" hidden="false" customHeight="false" outlineLevel="0" collapsed="false">
      <c r="A360" s="668" t="s">
        <v>1399</v>
      </c>
      <c r="B360" s="669" t="n">
        <v>44509</v>
      </c>
      <c r="C360" s="668" t="s">
        <v>1280</v>
      </c>
      <c r="D360" s="668" t="s">
        <v>1281</v>
      </c>
      <c r="E360" s="668" t="s">
        <v>1307</v>
      </c>
      <c r="F360" s="670" t="n">
        <v>-7305598</v>
      </c>
      <c r="G360" s="670" t="n">
        <v>0</v>
      </c>
      <c r="H360" s="670" t="n">
        <v>7305598</v>
      </c>
      <c r="I360" s="670" t="n">
        <v>1761860796</v>
      </c>
      <c r="J360" s="671" t="s">
        <v>1283</v>
      </c>
      <c r="L360" s="672" t="n">
        <f aca="false">I359+H360</f>
        <v>1761860796</v>
      </c>
      <c r="M360" s="672" t="n">
        <f aca="false">I360-L360</f>
        <v>0</v>
      </c>
    </row>
    <row r="361" customFormat="false" ht="15" hidden="false" customHeight="false" outlineLevel="0" collapsed="false">
      <c r="A361" s="668" t="s">
        <v>1399</v>
      </c>
      <c r="B361" s="669" t="n">
        <v>44509</v>
      </c>
      <c r="C361" s="668" t="s">
        <v>1280</v>
      </c>
      <c r="D361" s="668" t="s">
        <v>1281</v>
      </c>
      <c r="E361" s="668" t="s">
        <v>1305</v>
      </c>
      <c r="F361" s="670" t="n">
        <v>-7470032</v>
      </c>
      <c r="G361" s="670" t="n">
        <v>0</v>
      </c>
      <c r="H361" s="670" t="n">
        <v>7470032</v>
      </c>
      <c r="I361" s="670" t="n">
        <v>1769330828</v>
      </c>
      <c r="J361" s="671" t="s">
        <v>1283</v>
      </c>
      <c r="L361" s="672" t="n">
        <f aca="false">I360+H361</f>
        <v>1769330828</v>
      </c>
      <c r="M361" s="672" t="n">
        <f aca="false">I361-L361</f>
        <v>0</v>
      </c>
    </row>
    <row r="362" customFormat="false" ht="15" hidden="false" customHeight="false" outlineLevel="0" collapsed="false">
      <c r="A362" s="668" t="s">
        <v>1399</v>
      </c>
      <c r="B362" s="669" t="n">
        <v>44509</v>
      </c>
      <c r="C362" s="668" t="s">
        <v>1280</v>
      </c>
      <c r="D362" s="668" t="s">
        <v>1281</v>
      </c>
      <c r="E362" s="668" t="s">
        <v>1298</v>
      </c>
      <c r="F362" s="670" t="n">
        <v>-5760000</v>
      </c>
      <c r="G362" s="670" t="n">
        <v>0</v>
      </c>
      <c r="H362" s="670" t="n">
        <v>5760000</v>
      </c>
      <c r="I362" s="670" t="n">
        <v>1775090828</v>
      </c>
      <c r="J362" s="671" t="s">
        <v>1283</v>
      </c>
      <c r="L362" s="672" t="n">
        <f aca="false">I361+H362</f>
        <v>1775090828</v>
      </c>
      <c r="M362" s="672" t="n">
        <f aca="false">I362-L362</f>
        <v>0</v>
      </c>
    </row>
    <row r="363" customFormat="false" ht="15" hidden="false" customHeight="false" outlineLevel="0" collapsed="false">
      <c r="A363" s="668" t="s">
        <v>1399</v>
      </c>
      <c r="B363" s="669" t="n">
        <v>44509</v>
      </c>
      <c r="C363" s="668" t="s">
        <v>1280</v>
      </c>
      <c r="D363" s="668" t="s">
        <v>1281</v>
      </c>
      <c r="E363" s="668" t="s">
        <v>1292</v>
      </c>
      <c r="F363" s="670" t="n">
        <v>-4538400</v>
      </c>
      <c r="G363" s="670" t="n">
        <v>0</v>
      </c>
      <c r="H363" s="670" t="n">
        <v>4538400</v>
      </c>
      <c r="I363" s="670" t="n">
        <v>1779629228</v>
      </c>
      <c r="J363" s="671" t="s">
        <v>1283</v>
      </c>
      <c r="L363" s="672" t="n">
        <f aca="false">I362+H363</f>
        <v>1779629228</v>
      </c>
      <c r="M363" s="672" t="n">
        <f aca="false">I363-L363</f>
        <v>0</v>
      </c>
    </row>
    <row r="364" customFormat="false" ht="15" hidden="false" customHeight="false" outlineLevel="0" collapsed="false">
      <c r="A364" s="668" t="s">
        <v>1399</v>
      </c>
      <c r="B364" s="669" t="n">
        <v>44509</v>
      </c>
      <c r="C364" s="668" t="s">
        <v>1280</v>
      </c>
      <c r="D364" s="668" t="s">
        <v>1281</v>
      </c>
      <c r="E364" s="668" t="s">
        <v>1304</v>
      </c>
      <c r="F364" s="670" t="n">
        <v>-48000</v>
      </c>
      <c r="G364" s="670" t="n">
        <v>0</v>
      </c>
      <c r="H364" s="670" t="n">
        <v>48000</v>
      </c>
      <c r="I364" s="670" t="n">
        <v>1779677228</v>
      </c>
      <c r="J364" s="671" t="s">
        <v>1283</v>
      </c>
      <c r="L364" s="672" t="n">
        <f aca="false">I363+H364</f>
        <v>1779677228</v>
      </c>
      <c r="M364" s="672" t="n">
        <f aca="false">I364-L364</f>
        <v>0</v>
      </c>
    </row>
    <row r="365" customFormat="false" ht="15" hidden="false" customHeight="false" outlineLevel="0" collapsed="false">
      <c r="A365" s="668" t="s">
        <v>1399</v>
      </c>
      <c r="B365" s="669" t="n">
        <v>44509</v>
      </c>
      <c r="C365" s="668" t="s">
        <v>1280</v>
      </c>
      <c r="D365" s="668" t="s">
        <v>1281</v>
      </c>
      <c r="E365" s="668" t="s">
        <v>1290</v>
      </c>
      <c r="F365" s="670" t="n">
        <v>-3793500</v>
      </c>
      <c r="G365" s="670" t="n">
        <v>0</v>
      </c>
      <c r="H365" s="670" t="n">
        <v>3793500</v>
      </c>
      <c r="I365" s="670" t="n">
        <v>1783470728</v>
      </c>
      <c r="J365" s="671" t="s">
        <v>1283</v>
      </c>
      <c r="L365" s="672" t="n">
        <f aca="false">I364+H365</f>
        <v>1783470728</v>
      </c>
      <c r="M365" s="672" t="n">
        <f aca="false">I365-L365</f>
        <v>0</v>
      </c>
    </row>
    <row r="366" customFormat="false" ht="15" hidden="false" customHeight="false" outlineLevel="0" collapsed="false">
      <c r="A366" s="668" t="s">
        <v>1399</v>
      </c>
      <c r="B366" s="669" t="n">
        <v>44509</v>
      </c>
      <c r="C366" s="668" t="s">
        <v>1280</v>
      </c>
      <c r="D366" s="668" t="s">
        <v>1281</v>
      </c>
      <c r="E366" s="668" t="s">
        <v>1295</v>
      </c>
      <c r="F366" s="670" t="n">
        <v>-2788500</v>
      </c>
      <c r="G366" s="670" t="n">
        <v>0</v>
      </c>
      <c r="H366" s="670" t="n">
        <v>2788500</v>
      </c>
      <c r="I366" s="670" t="n">
        <v>1786259228</v>
      </c>
      <c r="J366" s="671" t="s">
        <v>1283</v>
      </c>
      <c r="L366" s="672" t="n">
        <f aca="false">I365+H366</f>
        <v>1786259228</v>
      </c>
      <c r="M366" s="672" t="n">
        <f aca="false">I366-L366</f>
        <v>0</v>
      </c>
    </row>
    <row r="367" customFormat="false" ht="15" hidden="false" customHeight="false" outlineLevel="0" collapsed="false">
      <c r="A367" s="668" t="s">
        <v>1399</v>
      </c>
      <c r="B367" s="669" t="n">
        <v>44509</v>
      </c>
      <c r="C367" s="668" t="s">
        <v>1280</v>
      </c>
      <c r="D367" s="668" t="s">
        <v>1281</v>
      </c>
      <c r="E367" s="668" t="s">
        <v>1297</v>
      </c>
      <c r="F367" s="670" t="n">
        <v>-3993000</v>
      </c>
      <c r="G367" s="670" t="n">
        <v>0</v>
      </c>
      <c r="H367" s="670" t="n">
        <v>3993000</v>
      </c>
      <c r="I367" s="670" t="n">
        <v>1790252228</v>
      </c>
      <c r="J367" s="671" t="s">
        <v>1283</v>
      </c>
      <c r="L367" s="672" t="n">
        <f aca="false">I366+H367</f>
        <v>1790252228</v>
      </c>
      <c r="M367" s="672" t="n">
        <f aca="false">I367-L367</f>
        <v>0</v>
      </c>
    </row>
    <row r="368" customFormat="false" ht="15" hidden="false" customHeight="false" outlineLevel="0" collapsed="false">
      <c r="A368" s="668" t="s">
        <v>1399</v>
      </c>
      <c r="B368" s="669" t="n">
        <v>44509</v>
      </c>
      <c r="C368" s="668" t="s">
        <v>1280</v>
      </c>
      <c r="D368" s="668" t="s">
        <v>1281</v>
      </c>
      <c r="E368" s="668" t="s">
        <v>1296</v>
      </c>
      <c r="F368" s="670" t="n">
        <v>-4584400</v>
      </c>
      <c r="G368" s="670" t="n">
        <v>0</v>
      </c>
      <c r="H368" s="670" t="n">
        <v>4584400</v>
      </c>
      <c r="I368" s="670" t="n">
        <v>1794836628</v>
      </c>
      <c r="J368" s="671" t="s">
        <v>1283</v>
      </c>
      <c r="L368" s="672" t="n">
        <f aca="false">I367+H368</f>
        <v>1794836628</v>
      </c>
      <c r="M368" s="672" t="n">
        <f aca="false">I368-L368</f>
        <v>0</v>
      </c>
    </row>
    <row r="369" customFormat="false" ht="15" hidden="false" customHeight="false" outlineLevel="0" collapsed="false">
      <c r="A369" s="668" t="s">
        <v>1399</v>
      </c>
      <c r="B369" s="669" t="n">
        <v>44509</v>
      </c>
      <c r="C369" s="668" t="s">
        <v>1280</v>
      </c>
      <c r="D369" s="668" t="s">
        <v>1281</v>
      </c>
      <c r="E369" s="668" t="s">
        <v>1308</v>
      </c>
      <c r="F369" s="670" t="n">
        <v>-4500000</v>
      </c>
      <c r="G369" s="670" t="n">
        <v>0</v>
      </c>
      <c r="H369" s="670" t="n">
        <v>4500000</v>
      </c>
      <c r="I369" s="670" t="n">
        <v>1799336628</v>
      </c>
      <c r="J369" s="671" t="s">
        <v>1283</v>
      </c>
      <c r="L369" s="672" t="n">
        <f aca="false">I368+H369</f>
        <v>1799336628</v>
      </c>
      <c r="M369" s="672" t="n">
        <f aca="false">I369-L369</f>
        <v>0</v>
      </c>
    </row>
    <row r="370" customFormat="false" ht="15" hidden="false" customHeight="false" outlineLevel="0" collapsed="false">
      <c r="A370" s="668" t="s">
        <v>1399</v>
      </c>
      <c r="B370" s="669" t="n">
        <v>44509</v>
      </c>
      <c r="C370" s="668" t="s">
        <v>1280</v>
      </c>
      <c r="D370" s="668" t="s">
        <v>1281</v>
      </c>
      <c r="E370" s="668" t="s">
        <v>1303</v>
      </c>
      <c r="F370" s="670" t="n">
        <v>-4162000</v>
      </c>
      <c r="G370" s="670" t="n">
        <v>0</v>
      </c>
      <c r="H370" s="670" t="n">
        <v>4162000</v>
      </c>
      <c r="I370" s="670" t="n">
        <v>1803498628</v>
      </c>
      <c r="J370" s="671" t="s">
        <v>1283</v>
      </c>
      <c r="L370" s="672" t="n">
        <f aca="false">I369+H370</f>
        <v>1803498628</v>
      </c>
      <c r="M370" s="672" t="n">
        <f aca="false">I370-L370</f>
        <v>0</v>
      </c>
    </row>
    <row r="371" customFormat="false" ht="15" hidden="false" customHeight="false" outlineLevel="0" collapsed="false">
      <c r="A371" s="668" t="s">
        <v>1402</v>
      </c>
      <c r="B371" s="669" t="n">
        <v>44510</v>
      </c>
      <c r="C371" s="668" t="s">
        <v>1280</v>
      </c>
      <c r="D371" s="668" t="s">
        <v>1281</v>
      </c>
      <c r="E371" s="668" t="s">
        <v>1282</v>
      </c>
      <c r="F371" s="670" t="n">
        <v>-722750</v>
      </c>
      <c r="G371" s="670" t="n">
        <v>0</v>
      </c>
      <c r="H371" s="670" t="n">
        <v>722750</v>
      </c>
      <c r="I371" s="670" t="n">
        <v>1804221378</v>
      </c>
      <c r="J371" s="671" t="s">
        <v>1283</v>
      </c>
      <c r="L371" s="672" t="n">
        <f aca="false">I370+H371</f>
        <v>1804221378</v>
      </c>
      <c r="M371" s="672" t="n">
        <f aca="false">I371-L371</f>
        <v>0</v>
      </c>
    </row>
    <row r="372" customFormat="false" ht="15" hidden="false" customHeight="false" outlineLevel="0" collapsed="false">
      <c r="A372" s="668" t="s">
        <v>1399</v>
      </c>
      <c r="B372" s="669" t="n">
        <v>44509</v>
      </c>
      <c r="C372" s="668" t="s">
        <v>1280</v>
      </c>
      <c r="D372" s="668" t="s">
        <v>1281</v>
      </c>
      <c r="E372" s="668" t="s">
        <v>1306</v>
      </c>
      <c r="F372" s="670" t="n">
        <v>-992200</v>
      </c>
      <c r="G372" s="670" t="n">
        <v>0</v>
      </c>
      <c r="H372" s="670" t="n">
        <v>992200</v>
      </c>
      <c r="I372" s="670" t="n">
        <v>1805213578</v>
      </c>
      <c r="J372" s="671" t="s">
        <v>1283</v>
      </c>
      <c r="L372" s="672" t="n">
        <f aca="false">I371+H372</f>
        <v>1805213578</v>
      </c>
      <c r="M372" s="672" t="n">
        <f aca="false">I372-L372</f>
        <v>0</v>
      </c>
    </row>
    <row r="373" customFormat="false" ht="15" hidden="false" customHeight="false" outlineLevel="0" collapsed="false">
      <c r="A373" s="668" t="s">
        <v>1399</v>
      </c>
      <c r="B373" s="669" t="n">
        <v>44509</v>
      </c>
      <c r="C373" s="668" t="s">
        <v>1280</v>
      </c>
      <c r="D373" s="668" t="s">
        <v>1281</v>
      </c>
      <c r="E373" s="668" t="s">
        <v>1318</v>
      </c>
      <c r="F373" s="670" t="n">
        <v>-162316</v>
      </c>
      <c r="G373" s="670" t="n">
        <v>0</v>
      </c>
      <c r="H373" s="670" t="n">
        <v>162316</v>
      </c>
      <c r="I373" s="670" t="n">
        <v>1805375894</v>
      </c>
      <c r="J373" s="671" t="s">
        <v>1283</v>
      </c>
      <c r="L373" s="672" t="n">
        <f aca="false">I372+H373</f>
        <v>1805375894</v>
      </c>
      <c r="M373" s="672" t="n">
        <f aca="false">I373-L373</f>
        <v>0</v>
      </c>
    </row>
    <row r="374" customFormat="false" ht="15" hidden="false" customHeight="false" outlineLevel="0" collapsed="false">
      <c r="A374" s="668" t="s">
        <v>1399</v>
      </c>
      <c r="B374" s="669" t="n">
        <v>44509</v>
      </c>
      <c r="C374" s="668" t="s">
        <v>1280</v>
      </c>
      <c r="D374" s="668" t="s">
        <v>1281</v>
      </c>
      <c r="E374" s="668" t="s">
        <v>1318</v>
      </c>
      <c r="F374" s="670" t="n">
        <v>-4630500</v>
      </c>
      <c r="G374" s="670" t="n">
        <v>0</v>
      </c>
      <c r="H374" s="670" t="n">
        <v>4630500</v>
      </c>
      <c r="I374" s="670" t="n">
        <v>1810006394</v>
      </c>
      <c r="J374" s="671" t="s">
        <v>1283</v>
      </c>
      <c r="L374" s="672" t="n">
        <f aca="false">I373+H374</f>
        <v>1810006394</v>
      </c>
      <c r="M374" s="672" t="n">
        <f aca="false">I374-L374</f>
        <v>0</v>
      </c>
    </row>
    <row r="375" customFormat="false" ht="15" hidden="false" customHeight="false" outlineLevel="0" collapsed="false">
      <c r="A375" s="668" t="s">
        <v>1399</v>
      </c>
      <c r="B375" s="669" t="n">
        <v>44509</v>
      </c>
      <c r="C375" s="668" t="s">
        <v>1280</v>
      </c>
      <c r="D375" s="668" t="s">
        <v>1281</v>
      </c>
      <c r="E375" s="668" t="s">
        <v>1291</v>
      </c>
      <c r="F375" s="670" t="n">
        <v>-1771400</v>
      </c>
      <c r="G375" s="670" t="n">
        <v>0</v>
      </c>
      <c r="H375" s="670" t="n">
        <v>1771400</v>
      </c>
      <c r="I375" s="670" t="n">
        <v>1811777794</v>
      </c>
      <c r="J375" s="671" t="s">
        <v>1283</v>
      </c>
      <c r="L375" s="672" t="n">
        <f aca="false">I374+H375</f>
        <v>1811777794</v>
      </c>
      <c r="M375" s="672" t="n">
        <f aca="false">I375-L375</f>
        <v>0</v>
      </c>
    </row>
    <row r="376" customFormat="false" ht="15" hidden="false" customHeight="false" outlineLevel="0" collapsed="false">
      <c r="A376" s="668" t="s">
        <v>1399</v>
      </c>
      <c r="B376" s="669" t="n">
        <v>44509</v>
      </c>
      <c r="C376" s="668" t="s">
        <v>1280</v>
      </c>
      <c r="D376" s="668" t="s">
        <v>1281</v>
      </c>
      <c r="E376" s="668" t="s">
        <v>1316</v>
      </c>
      <c r="F376" s="670" t="n">
        <v>-1319500</v>
      </c>
      <c r="G376" s="670" t="n">
        <v>0</v>
      </c>
      <c r="H376" s="670" t="n">
        <v>1319500</v>
      </c>
      <c r="I376" s="670" t="n">
        <v>1813097294</v>
      </c>
      <c r="J376" s="671" t="s">
        <v>1283</v>
      </c>
      <c r="L376" s="672" t="n">
        <f aca="false">I375+H376</f>
        <v>1813097294</v>
      </c>
      <c r="M376" s="672" t="n">
        <f aca="false">I376-L376</f>
        <v>0</v>
      </c>
    </row>
    <row r="377" customFormat="false" ht="15" hidden="false" customHeight="false" outlineLevel="0" collapsed="false">
      <c r="A377" s="668" t="s">
        <v>1399</v>
      </c>
      <c r="B377" s="669" t="n">
        <v>44509</v>
      </c>
      <c r="C377" s="668" t="s">
        <v>1280</v>
      </c>
      <c r="D377" s="668" t="s">
        <v>1281</v>
      </c>
      <c r="E377" s="668" t="s">
        <v>1284</v>
      </c>
      <c r="F377" s="670" t="n">
        <v>-48000</v>
      </c>
      <c r="G377" s="670" t="n">
        <v>0</v>
      </c>
      <c r="H377" s="670" t="n">
        <v>48000</v>
      </c>
      <c r="I377" s="670" t="n">
        <v>1813145294</v>
      </c>
      <c r="J377" s="671" t="s">
        <v>1283</v>
      </c>
      <c r="L377" s="672" t="n">
        <f aca="false">I376+H377</f>
        <v>1813145294</v>
      </c>
      <c r="M377" s="672" t="n">
        <f aca="false">I377-L377</f>
        <v>0</v>
      </c>
    </row>
    <row r="378" customFormat="false" ht="15" hidden="false" customHeight="false" outlineLevel="0" collapsed="false">
      <c r="A378" s="668" t="s">
        <v>1399</v>
      </c>
      <c r="B378" s="669" t="n">
        <v>44509</v>
      </c>
      <c r="C378" s="668" t="s">
        <v>1280</v>
      </c>
      <c r="D378" s="668" t="s">
        <v>1281</v>
      </c>
      <c r="E378" s="668" t="s">
        <v>1403</v>
      </c>
      <c r="F378" s="670" t="n">
        <v>-3474</v>
      </c>
      <c r="G378" s="670" t="n">
        <v>0</v>
      </c>
      <c r="H378" s="670" t="n">
        <v>3474</v>
      </c>
      <c r="I378" s="670" t="n">
        <v>1813148768</v>
      </c>
      <c r="J378" s="671" t="s">
        <v>1283</v>
      </c>
      <c r="L378" s="672" t="n">
        <f aca="false">I377+H378</f>
        <v>1813148768</v>
      </c>
      <c r="M378" s="672" t="n">
        <f aca="false">I378-L378</f>
        <v>0</v>
      </c>
    </row>
    <row r="379" customFormat="false" ht="15" hidden="false" customHeight="false" outlineLevel="0" collapsed="false">
      <c r="A379" s="668" t="s">
        <v>1399</v>
      </c>
      <c r="B379" s="669" t="n">
        <v>44509</v>
      </c>
      <c r="C379" s="668" t="s">
        <v>1280</v>
      </c>
      <c r="D379" s="668" t="s">
        <v>1281</v>
      </c>
      <c r="E379" s="668" t="s">
        <v>1316</v>
      </c>
      <c r="F379" s="670" t="n">
        <v>-75500</v>
      </c>
      <c r="G379" s="670" t="n">
        <v>0</v>
      </c>
      <c r="H379" s="670" t="n">
        <v>75500</v>
      </c>
      <c r="I379" s="670" t="n">
        <v>1813224268</v>
      </c>
      <c r="J379" s="671" t="s">
        <v>1283</v>
      </c>
      <c r="L379" s="672" t="n">
        <f aca="false">I378+H379</f>
        <v>1813224268</v>
      </c>
      <c r="M379" s="672" t="n">
        <f aca="false">I379-L379</f>
        <v>0</v>
      </c>
    </row>
    <row r="380" customFormat="false" ht="15" hidden="false" customHeight="false" outlineLevel="0" collapsed="false">
      <c r="A380" s="668" t="s">
        <v>1399</v>
      </c>
      <c r="B380" s="669" t="n">
        <v>44509</v>
      </c>
      <c r="C380" s="668" t="s">
        <v>1280</v>
      </c>
      <c r="D380" s="668" t="s">
        <v>1281</v>
      </c>
      <c r="E380" s="668" t="s">
        <v>1376</v>
      </c>
      <c r="F380" s="670" t="n">
        <v>-755000</v>
      </c>
      <c r="G380" s="670" t="n">
        <v>0</v>
      </c>
      <c r="H380" s="670" t="n">
        <v>755000</v>
      </c>
      <c r="I380" s="670" t="n">
        <v>1813979268</v>
      </c>
      <c r="J380" s="671" t="s">
        <v>1283</v>
      </c>
      <c r="L380" s="672" t="n">
        <f aca="false">I379+H380</f>
        <v>1813979268</v>
      </c>
      <c r="M380" s="672" t="n">
        <f aca="false">I380-L380</f>
        <v>0</v>
      </c>
    </row>
    <row r="381" customFormat="false" ht="15" hidden="false" customHeight="false" outlineLevel="0" collapsed="false">
      <c r="A381" s="668" t="s">
        <v>1399</v>
      </c>
      <c r="B381" s="669" t="n">
        <v>44509</v>
      </c>
      <c r="C381" s="668" t="s">
        <v>1280</v>
      </c>
      <c r="D381" s="668" t="s">
        <v>1281</v>
      </c>
      <c r="E381" s="668" t="s">
        <v>1296</v>
      </c>
      <c r="F381" s="670" t="n">
        <v>-99000</v>
      </c>
      <c r="G381" s="670" t="n">
        <v>0</v>
      </c>
      <c r="H381" s="670" t="n">
        <v>99000</v>
      </c>
      <c r="I381" s="670" t="n">
        <v>1814078268</v>
      </c>
      <c r="J381" s="671" t="s">
        <v>1283</v>
      </c>
      <c r="L381" s="672" t="n">
        <f aca="false">I380+H381</f>
        <v>1814078268</v>
      </c>
      <c r="M381" s="672" t="n">
        <f aca="false">I381-L381</f>
        <v>0</v>
      </c>
    </row>
    <row r="382" customFormat="false" ht="15" hidden="false" customHeight="false" outlineLevel="0" collapsed="false">
      <c r="A382" s="668" t="s">
        <v>1399</v>
      </c>
      <c r="B382" s="669" t="n">
        <v>44509</v>
      </c>
      <c r="C382" s="668" t="s">
        <v>1280</v>
      </c>
      <c r="D382" s="668" t="s">
        <v>1281</v>
      </c>
      <c r="E382" s="668" t="s">
        <v>1309</v>
      </c>
      <c r="F382" s="670" t="n">
        <v>-8847500</v>
      </c>
      <c r="G382" s="670" t="n">
        <v>0</v>
      </c>
      <c r="H382" s="670" t="n">
        <v>8847500</v>
      </c>
      <c r="I382" s="670" t="n">
        <v>1822925768</v>
      </c>
      <c r="J382" s="671" t="s">
        <v>1283</v>
      </c>
      <c r="L382" s="672" t="n">
        <f aca="false">I381+H382</f>
        <v>1822925768</v>
      </c>
      <c r="M382" s="672" t="n">
        <f aca="false">I382-L382</f>
        <v>0</v>
      </c>
    </row>
    <row r="383" customFormat="false" ht="15" hidden="false" customHeight="false" outlineLevel="0" collapsed="false">
      <c r="A383" s="668" t="s">
        <v>1399</v>
      </c>
      <c r="B383" s="669" t="n">
        <v>44509</v>
      </c>
      <c r="C383" s="668" t="s">
        <v>1404</v>
      </c>
      <c r="D383" s="668" t="s">
        <v>1281</v>
      </c>
      <c r="E383" s="668" t="s">
        <v>1405</v>
      </c>
      <c r="F383" s="670" t="n">
        <v>-1050</v>
      </c>
      <c r="G383" s="670" t="n">
        <v>0</v>
      </c>
      <c r="H383" s="670" t="n">
        <v>1050</v>
      </c>
      <c r="I383" s="670" t="n">
        <v>1822926818</v>
      </c>
      <c r="J383" s="671" t="s">
        <v>1283</v>
      </c>
      <c r="L383" s="672" t="n">
        <f aca="false">I382+H383</f>
        <v>1822926818</v>
      </c>
      <c r="M383" s="672" t="n">
        <f aca="false">I383-L383</f>
        <v>0</v>
      </c>
    </row>
    <row r="384" customFormat="false" ht="15" hidden="false" customHeight="false" outlineLevel="0" collapsed="false">
      <c r="A384" s="668" t="s">
        <v>1399</v>
      </c>
      <c r="B384" s="669" t="n">
        <v>44509</v>
      </c>
      <c r="C384" s="668" t="s">
        <v>1280</v>
      </c>
      <c r="D384" s="668" t="s">
        <v>1281</v>
      </c>
      <c r="E384" s="668" t="s">
        <v>1284</v>
      </c>
      <c r="F384" s="670" t="n">
        <v>-100000</v>
      </c>
      <c r="G384" s="670" t="n">
        <v>0</v>
      </c>
      <c r="H384" s="670" t="n">
        <v>100000</v>
      </c>
      <c r="I384" s="670" t="n">
        <v>1823026818</v>
      </c>
      <c r="J384" s="671" t="s">
        <v>1283</v>
      </c>
      <c r="L384" s="672" t="n">
        <f aca="false">I383+H384</f>
        <v>1823026818</v>
      </c>
      <c r="M384" s="672" t="n">
        <f aca="false">I384-L384</f>
        <v>0</v>
      </c>
    </row>
    <row r="385" customFormat="false" ht="15" hidden="false" customHeight="false" outlineLevel="0" collapsed="false">
      <c r="A385" s="668" t="s">
        <v>1399</v>
      </c>
      <c r="B385" s="669" t="n">
        <v>44509</v>
      </c>
      <c r="C385" s="668" t="s">
        <v>1280</v>
      </c>
      <c r="D385" s="668" t="s">
        <v>1281</v>
      </c>
      <c r="E385" s="668" t="s">
        <v>1287</v>
      </c>
      <c r="F385" s="670" t="n">
        <v>-9832900</v>
      </c>
      <c r="G385" s="670" t="n">
        <v>0</v>
      </c>
      <c r="H385" s="670" t="n">
        <v>9832900</v>
      </c>
      <c r="I385" s="670" t="n">
        <v>1832859718</v>
      </c>
      <c r="J385" s="671" t="s">
        <v>1283</v>
      </c>
      <c r="L385" s="672" t="n">
        <f aca="false">I384+H385</f>
        <v>1832859718</v>
      </c>
      <c r="M385" s="672" t="n">
        <f aca="false">I385-L385</f>
        <v>0</v>
      </c>
    </row>
    <row r="386" customFormat="false" ht="15" hidden="false" customHeight="false" outlineLevel="0" collapsed="false">
      <c r="A386" s="668" t="s">
        <v>1399</v>
      </c>
      <c r="B386" s="669" t="n">
        <v>44509</v>
      </c>
      <c r="C386" s="668" t="s">
        <v>1280</v>
      </c>
      <c r="D386" s="668" t="s">
        <v>1281</v>
      </c>
      <c r="E386" s="668" t="s">
        <v>1287</v>
      </c>
      <c r="F386" s="670" t="n">
        <v>-176072</v>
      </c>
      <c r="G386" s="670" t="n">
        <v>0</v>
      </c>
      <c r="H386" s="670" t="n">
        <v>176072</v>
      </c>
      <c r="I386" s="670" t="n">
        <v>1833035790</v>
      </c>
      <c r="J386" s="671" t="s">
        <v>1283</v>
      </c>
      <c r="L386" s="672" t="n">
        <f aca="false">I385+H386</f>
        <v>1833035790</v>
      </c>
      <c r="M386" s="672" t="n">
        <f aca="false">I386-L386</f>
        <v>0</v>
      </c>
    </row>
    <row r="387" customFormat="false" ht="15" hidden="false" customHeight="false" outlineLevel="0" collapsed="false">
      <c r="A387" s="668" t="s">
        <v>1399</v>
      </c>
      <c r="B387" s="669" t="n">
        <v>44509</v>
      </c>
      <c r="C387" s="668" t="s">
        <v>1280</v>
      </c>
      <c r="D387" s="668" t="s">
        <v>1281</v>
      </c>
      <c r="E387" s="668" t="s">
        <v>1293</v>
      </c>
      <c r="F387" s="670" t="n">
        <v>-7043400</v>
      </c>
      <c r="G387" s="670" t="n">
        <v>0</v>
      </c>
      <c r="H387" s="670" t="n">
        <v>7043400</v>
      </c>
      <c r="I387" s="670" t="n">
        <v>1840079190</v>
      </c>
      <c r="J387" s="671" t="s">
        <v>1283</v>
      </c>
      <c r="L387" s="672" t="n">
        <f aca="false">I386+H387</f>
        <v>1840079190</v>
      </c>
      <c r="M387" s="672" t="n">
        <f aca="false">I387-L387</f>
        <v>0</v>
      </c>
    </row>
    <row r="388" customFormat="false" ht="15" hidden="false" customHeight="false" outlineLevel="0" collapsed="false">
      <c r="A388" s="668" t="s">
        <v>1399</v>
      </c>
      <c r="B388" s="669" t="n">
        <v>44509</v>
      </c>
      <c r="C388" s="668" t="s">
        <v>1280</v>
      </c>
      <c r="D388" s="668" t="s">
        <v>1281</v>
      </c>
      <c r="E388" s="668" t="s">
        <v>1293</v>
      </c>
      <c r="F388" s="670" t="n">
        <v>-57836</v>
      </c>
      <c r="G388" s="670" t="n">
        <v>0</v>
      </c>
      <c r="H388" s="670" t="n">
        <v>57836</v>
      </c>
      <c r="I388" s="670" t="n">
        <v>1840137026</v>
      </c>
      <c r="J388" s="671" t="s">
        <v>1283</v>
      </c>
      <c r="L388" s="672" t="n">
        <f aca="false">I387+H388</f>
        <v>1840137026</v>
      </c>
      <c r="M388" s="672" t="n">
        <f aca="false">I388-L388</f>
        <v>0</v>
      </c>
    </row>
    <row r="389" customFormat="false" ht="15" hidden="false" customHeight="false" outlineLevel="0" collapsed="false">
      <c r="A389" s="668" t="s">
        <v>1399</v>
      </c>
      <c r="B389" s="669" t="n">
        <v>44509</v>
      </c>
      <c r="C389" s="668" t="s">
        <v>1280</v>
      </c>
      <c r="D389" s="668" t="s">
        <v>1281</v>
      </c>
      <c r="E389" s="668" t="s">
        <v>1315</v>
      </c>
      <c r="F389" s="670" t="n">
        <v>-60000</v>
      </c>
      <c r="G389" s="670" t="n">
        <v>0</v>
      </c>
      <c r="H389" s="670" t="n">
        <v>60000</v>
      </c>
      <c r="I389" s="670" t="n">
        <v>1840197026</v>
      </c>
      <c r="J389" s="671" t="s">
        <v>1283</v>
      </c>
      <c r="L389" s="672" t="n">
        <f aca="false">I388+H389</f>
        <v>1840197026</v>
      </c>
      <c r="M389" s="672" t="n">
        <f aca="false">I389-L389</f>
        <v>0</v>
      </c>
    </row>
    <row r="390" customFormat="false" ht="15" hidden="false" customHeight="false" outlineLevel="0" collapsed="false">
      <c r="A390" s="668" t="s">
        <v>1399</v>
      </c>
      <c r="B390" s="669" t="n">
        <v>44509</v>
      </c>
      <c r="C390" s="668" t="s">
        <v>1280</v>
      </c>
      <c r="D390" s="668" t="s">
        <v>1281</v>
      </c>
      <c r="E390" s="668" t="s">
        <v>1376</v>
      </c>
      <c r="F390" s="670" t="n">
        <v>-526000</v>
      </c>
      <c r="G390" s="670" t="n">
        <v>0</v>
      </c>
      <c r="H390" s="670" t="n">
        <v>526000</v>
      </c>
      <c r="I390" s="670" t="n">
        <v>1840723026</v>
      </c>
      <c r="J390" s="671" t="s">
        <v>1283</v>
      </c>
      <c r="L390" s="672" t="n">
        <f aca="false">I389+H390</f>
        <v>1840723026</v>
      </c>
      <c r="M390" s="672" t="n">
        <f aca="false">I390-L390</f>
        <v>0</v>
      </c>
    </row>
    <row r="391" customFormat="false" ht="15" hidden="false" customHeight="false" outlineLevel="0" collapsed="false">
      <c r="A391" s="668" t="s">
        <v>1399</v>
      </c>
      <c r="B391" s="669" t="n">
        <v>44509</v>
      </c>
      <c r="C391" s="668" t="s">
        <v>1280</v>
      </c>
      <c r="D391" s="668" t="s">
        <v>1281</v>
      </c>
      <c r="E391" s="668" t="s">
        <v>1299</v>
      </c>
      <c r="F391" s="670" t="n">
        <v>-14422000</v>
      </c>
      <c r="G391" s="670" t="n">
        <v>0</v>
      </c>
      <c r="H391" s="670" t="n">
        <v>14422000</v>
      </c>
      <c r="I391" s="670" t="n">
        <v>1855145026</v>
      </c>
      <c r="J391" s="671" t="s">
        <v>1283</v>
      </c>
      <c r="L391" s="672" t="n">
        <f aca="false">I390+H391</f>
        <v>1855145026</v>
      </c>
      <c r="M391" s="672" t="n">
        <f aca="false">I391-L391</f>
        <v>0</v>
      </c>
    </row>
    <row r="392" customFormat="false" ht="15" hidden="false" customHeight="false" outlineLevel="0" collapsed="false">
      <c r="A392" s="668" t="s">
        <v>1399</v>
      </c>
      <c r="B392" s="669" t="n">
        <v>44509</v>
      </c>
      <c r="C392" s="668" t="s">
        <v>1280</v>
      </c>
      <c r="D392" s="668" t="s">
        <v>1281</v>
      </c>
      <c r="E392" s="668" t="s">
        <v>1299</v>
      </c>
      <c r="F392" s="670" t="n">
        <v>-3202</v>
      </c>
      <c r="G392" s="670" t="n">
        <v>0</v>
      </c>
      <c r="H392" s="670" t="n">
        <v>3202</v>
      </c>
      <c r="I392" s="670" t="n">
        <v>1855148228</v>
      </c>
      <c r="J392" s="671" t="s">
        <v>1283</v>
      </c>
      <c r="L392" s="672" t="n">
        <f aca="false">I391+H392</f>
        <v>1855148228</v>
      </c>
      <c r="M392" s="672" t="n">
        <f aca="false">I392-L392</f>
        <v>0</v>
      </c>
    </row>
    <row r="393" customFormat="false" ht="15" hidden="false" customHeight="false" outlineLevel="0" collapsed="false">
      <c r="A393" s="668" t="s">
        <v>1399</v>
      </c>
      <c r="B393" s="669" t="n">
        <v>44509</v>
      </c>
      <c r="C393" s="668" t="s">
        <v>1280</v>
      </c>
      <c r="D393" s="668" t="s">
        <v>1281</v>
      </c>
      <c r="E393" s="668" t="s">
        <v>1406</v>
      </c>
      <c r="F393" s="670" t="n">
        <v>-15400000</v>
      </c>
      <c r="G393" s="670" t="n">
        <v>0</v>
      </c>
      <c r="H393" s="670" t="n">
        <v>15400000</v>
      </c>
      <c r="I393" s="670" t="n">
        <v>1870548228</v>
      </c>
      <c r="J393" s="671" t="s">
        <v>1283</v>
      </c>
      <c r="L393" s="672" t="n">
        <f aca="false">I392+H393</f>
        <v>1870548228</v>
      </c>
      <c r="M393" s="672" t="n">
        <f aca="false">I393-L393</f>
        <v>0</v>
      </c>
    </row>
    <row r="394" customFormat="false" ht="15" hidden="false" customHeight="false" outlineLevel="0" collapsed="false">
      <c r="A394" s="668" t="s">
        <v>1399</v>
      </c>
      <c r="B394" s="669" t="n">
        <v>44509</v>
      </c>
      <c r="C394" s="668" t="s">
        <v>1280</v>
      </c>
      <c r="D394" s="668" t="s">
        <v>1281</v>
      </c>
      <c r="E394" s="668" t="s">
        <v>1323</v>
      </c>
      <c r="F394" s="670" t="n">
        <v>-125000</v>
      </c>
      <c r="G394" s="670" t="n">
        <v>0</v>
      </c>
      <c r="H394" s="670" t="n">
        <v>125000</v>
      </c>
      <c r="I394" s="670" t="n">
        <v>1870673228</v>
      </c>
      <c r="J394" s="671" t="s">
        <v>1283</v>
      </c>
      <c r="L394" s="672" t="n">
        <f aca="false">I393+H394</f>
        <v>1870673228</v>
      </c>
      <c r="M394" s="672" t="n">
        <f aca="false">I394-L394</f>
        <v>0</v>
      </c>
    </row>
    <row r="395" customFormat="false" ht="15" hidden="false" customHeight="false" outlineLevel="0" collapsed="false">
      <c r="A395" s="668" t="s">
        <v>1402</v>
      </c>
      <c r="B395" s="669" t="n">
        <v>44510</v>
      </c>
      <c r="C395" s="668" t="s">
        <v>1280</v>
      </c>
      <c r="D395" s="668" t="s">
        <v>1281</v>
      </c>
      <c r="E395" s="668" t="s">
        <v>1298</v>
      </c>
      <c r="F395" s="670" t="n">
        <v>-13616000</v>
      </c>
      <c r="G395" s="670" t="n">
        <v>0</v>
      </c>
      <c r="H395" s="670" t="n">
        <v>13616000</v>
      </c>
      <c r="I395" s="670" t="n">
        <v>1884289228</v>
      </c>
      <c r="J395" s="671" t="s">
        <v>1283</v>
      </c>
      <c r="L395" s="672" t="n">
        <f aca="false">I394+H395</f>
        <v>1884289228</v>
      </c>
      <c r="M395" s="672" t="n">
        <f aca="false">I395-L395</f>
        <v>0</v>
      </c>
    </row>
    <row r="396" customFormat="false" ht="15" hidden="false" customHeight="false" outlineLevel="0" collapsed="false">
      <c r="A396" s="668" t="s">
        <v>1402</v>
      </c>
      <c r="B396" s="669" t="n">
        <v>44510</v>
      </c>
      <c r="C396" s="668" t="s">
        <v>1280</v>
      </c>
      <c r="D396" s="668" t="s">
        <v>1281</v>
      </c>
      <c r="E396" s="668" t="s">
        <v>1282</v>
      </c>
      <c r="F396" s="670" t="n">
        <v>-2301400</v>
      </c>
      <c r="G396" s="670" t="n">
        <v>0</v>
      </c>
      <c r="H396" s="670" t="n">
        <v>2301400</v>
      </c>
      <c r="I396" s="670" t="n">
        <v>1886590628</v>
      </c>
      <c r="J396" s="671" t="s">
        <v>1283</v>
      </c>
      <c r="L396" s="672" t="n">
        <f aca="false">I395+H396</f>
        <v>1886590628</v>
      </c>
      <c r="M396" s="672" t="n">
        <f aca="false">I396-L396</f>
        <v>0</v>
      </c>
    </row>
    <row r="397" customFormat="false" ht="15" hidden="false" customHeight="false" outlineLevel="0" collapsed="false">
      <c r="A397" s="668" t="s">
        <v>1402</v>
      </c>
      <c r="B397" s="669" t="n">
        <v>44510</v>
      </c>
      <c r="C397" s="668" t="s">
        <v>1280</v>
      </c>
      <c r="D397" s="668" t="s">
        <v>1281</v>
      </c>
      <c r="E397" s="668" t="s">
        <v>1305</v>
      </c>
      <c r="F397" s="670" t="n">
        <v>-4190958</v>
      </c>
      <c r="G397" s="670" t="n">
        <v>0</v>
      </c>
      <c r="H397" s="670" t="n">
        <v>4190958</v>
      </c>
      <c r="I397" s="670" t="n">
        <v>1890781586</v>
      </c>
      <c r="J397" s="671" t="s">
        <v>1283</v>
      </c>
      <c r="L397" s="672" t="n">
        <f aca="false">I396+H397</f>
        <v>1890781586</v>
      </c>
      <c r="M397" s="672" t="n">
        <f aca="false">I397-L397</f>
        <v>0</v>
      </c>
    </row>
    <row r="398" customFormat="false" ht="15" hidden="false" customHeight="false" outlineLevel="0" collapsed="false">
      <c r="A398" s="668" t="s">
        <v>1402</v>
      </c>
      <c r="B398" s="669" t="n">
        <v>44510</v>
      </c>
      <c r="C398" s="668" t="s">
        <v>1280</v>
      </c>
      <c r="D398" s="668" t="s">
        <v>1281</v>
      </c>
      <c r="E398" s="668" t="s">
        <v>1309</v>
      </c>
      <c r="F398" s="670" t="n">
        <v>-8183300</v>
      </c>
      <c r="G398" s="670" t="n">
        <v>0</v>
      </c>
      <c r="H398" s="670" t="n">
        <v>8183300</v>
      </c>
      <c r="I398" s="670" t="n">
        <v>1898964886</v>
      </c>
      <c r="J398" s="671" t="s">
        <v>1283</v>
      </c>
      <c r="L398" s="672" t="n">
        <f aca="false">I397+H398</f>
        <v>1898964886</v>
      </c>
      <c r="M398" s="672" t="n">
        <f aca="false">I398-L398</f>
        <v>0</v>
      </c>
    </row>
    <row r="399" customFormat="false" ht="15" hidden="false" customHeight="false" outlineLevel="0" collapsed="false">
      <c r="A399" s="668" t="s">
        <v>1402</v>
      </c>
      <c r="B399" s="669" t="n">
        <v>44510</v>
      </c>
      <c r="C399" s="668" t="s">
        <v>1280</v>
      </c>
      <c r="D399" s="668" t="s">
        <v>1281</v>
      </c>
      <c r="E399" s="668" t="s">
        <v>1376</v>
      </c>
      <c r="F399" s="670" t="n">
        <v>-826400</v>
      </c>
      <c r="G399" s="670" t="n">
        <v>0</v>
      </c>
      <c r="H399" s="670" t="n">
        <v>826400</v>
      </c>
      <c r="I399" s="670" t="n">
        <v>1899791286</v>
      </c>
      <c r="J399" s="671" t="s">
        <v>1283</v>
      </c>
      <c r="L399" s="672" t="n">
        <f aca="false">I398+H399</f>
        <v>1899791286</v>
      </c>
      <c r="M399" s="672" t="n">
        <f aca="false">I399-L399</f>
        <v>0</v>
      </c>
    </row>
    <row r="400" customFormat="false" ht="15" hidden="false" customHeight="false" outlineLevel="0" collapsed="false">
      <c r="A400" s="668" t="s">
        <v>1402</v>
      </c>
      <c r="B400" s="669" t="n">
        <v>44510</v>
      </c>
      <c r="C400" s="668" t="s">
        <v>1280</v>
      </c>
      <c r="D400" s="668" t="s">
        <v>1281</v>
      </c>
      <c r="E400" s="668" t="s">
        <v>1324</v>
      </c>
      <c r="F400" s="670" t="n">
        <v>-8844000</v>
      </c>
      <c r="G400" s="670" t="n">
        <v>0</v>
      </c>
      <c r="H400" s="670" t="n">
        <v>8844000</v>
      </c>
      <c r="I400" s="670" t="n">
        <v>1908635286</v>
      </c>
      <c r="J400" s="671" t="s">
        <v>1283</v>
      </c>
      <c r="L400" s="672" t="n">
        <f aca="false">I399+H400</f>
        <v>1908635286</v>
      </c>
      <c r="M400" s="672" t="n">
        <f aca="false">I400-L400</f>
        <v>0</v>
      </c>
    </row>
    <row r="401" customFormat="false" ht="15" hidden="false" customHeight="false" outlineLevel="0" collapsed="false">
      <c r="A401" s="668" t="s">
        <v>1402</v>
      </c>
      <c r="B401" s="669" t="n">
        <v>44510</v>
      </c>
      <c r="C401" s="668" t="s">
        <v>1280</v>
      </c>
      <c r="D401" s="668" t="s">
        <v>1281</v>
      </c>
      <c r="E401" s="668" t="s">
        <v>1301</v>
      </c>
      <c r="F401" s="670" t="n">
        <v>-5598000</v>
      </c>
      <c r="G401" s="670" t="n">
        <v>0</v>
      </c>
      <c r="H401" s="670" t="n">
        <v>5598000</v>
      </c>
      <c r="I401" s="670" t="n">
        <v>1914233286</v>
      </c>
      <c r="J401" s="671" t="s">
        <v>1283</v>
      </c>
      <c r="L401" s="672" t="n">
        <f aca="false">I400+H401</f>
        <v>1914233286</v>
      </c>
      <c r="M401" s="672" t="n">
        <f aca="false">I401-L401</f>
        <v>0</v>
      </c>
    </row>
    <row r="402" customFormat="false" ht="15" hidden="false" customHeight="false" outlineLevel="0" collapsed="false">
      <c r="A402" s="668" t="s">
        <v>1402</v>
      </c>
      <c r="B402" s="669" t="n">
        <v>44510</v>
      </c>
      <c r="C402" s="668" t="s">
        <v>1280</v>
      </c>
      <c r="D402" s="668" t="s">
        <v>1281</v>
      </c>
      <c r="E402" s="668" t="s">
        <v>1312</v>
      </c>
      <c r="F402" s="670" t="n">
        <v>-5390232</v>
      </c>
      <c r="G402" s="670" t="n">
        <v>0</v>
      </c>
      <c r="H402" s="670" t="n">
        <v>5390232</v>
      </c>
      <c r="I402" s="670" t="n">
        <v>1919623518</v>
      </c>
      <c r="J402" s="671" t="s">
        <v>1283</v>
      </c>
      <c r="L402" s="672" t="n">
        <f aca="false">I401+H402</f>
        <v>1919623518</v>
      </c>
      <c r="M402" s="672" t="n">
        <f aca="false">I402-L402</f>
        <v>0</v>
      </c>
    </row>
    <row r="403" customFormat="false" ht="15" hidden="false" customHeight="false" outlineLevel="0" collapsed="false">
      <c r="A403" s="668" t="s">
        <v>1402</v>
      </c>
      <c r="B403" s="669" t="n">
        <v>44510</v>
      </c>
      <c r="C403" s="668" t="s">
        <v>1280</v>
      </c>
      <c r="D403" s="668" t="s">
        <v>1281</v>
      </c>
      <c r="E403" s="668" t="s">
        <v>1319</v>
      </c>
      <c r="F403" s="670" t="n">
        <v>-6771982</v>
      </c>
      <c r="G403" s="670" t="n">
        <v>0</v>
      </c>
      <c r="H403" s="670" t="n">
        <v>6771982</v>
      </c>
      <c r="I403" s="670" t="n">
        <v>1926395500</v>
      </c>
      <c r="J403" s="671" t="s">
        <v>1283</v>
      </c>
      <c r="L403" s="672" t="n">
        <f aca="false">I402+H403</f>
        <v>1926395500</v>
      </c>
      <c r="M403" s="672" t="n">
        <f aca="false">I403-L403</f>
        <v>0</v>
      </c>
    </row>
    <row r="404" customFormat="false" ht="15" hidden="false" customHeight="false" outlineLevel="0" collapsed="false">
      <c r="A404" s="668" t="s">
        <v>1402</v>
      </c>
      <c r="B404" s="669" t="n">
        <v>44510</v>
      </c>
      <c r="C404" s="668" t="s">
        <v>1280</v>
      </c>
      <c r="D404" s="668" t="s">
        <v>1281</v>
      </c>
      <c r="E404" s="668" t="s">
        <v>1284</v>
      </c>
      <c r="F404" s="670" t="n">
        <v>-6566554</v>
      </c>
      <c r="G404" s="670" t="n">
        <v>0</v>
      </c>
      <c r="H404" s="670" t="n">
        <v>6566554</v>
      </c>
      <c r="I404" s="670" t="n">
        <v>1932962054</v>
      </c>
      <c r="J404" s="671" t="s">
        <v>1283</v>
      </c>
      <c r="L404" s="672" t="n">
        <f aca="false">I403+H404</f>
        <v>1932962054</v>
      </c>
      <c r="M404" s="672" t="n">
        <f aca="false">I404-L404</f>
        <v>0</v>
      </c>
    </row>
    <row r="405" customFormat="false" ht="15" hidden="false" customHeight="false" outlineLevel="0" collapsed="false">
      <c r="A405" s="668" t="s">
        <v>1402</v>
      </c>
      <c r="B405" s="669" t="n">
        <v>44510</v>
      </c>
      <c r="C405" s="668" t="s">
        <v>1280</v>
      </c>
      <c r="D405" s="668" t="s">
        <v>1281</v>
      </c>
      <c r="E405" s="668" t="s">
        <v>1384</v>
      </c>
      <c r="F405" s="670" t="n">
        <v>-6050000</v>
      </c>
      <c r="G405" s="670" t="n">
        <v>0</v>
      </c>
      <c r="H405" s="670" t="n">
        <v>6050000</v>
      </c>
      <c r="I405" s="670" t="n">
        <v>1939012054</v>
      </c>
      <c r="J405" s="671" t="s">
        <v>1283</v>
      </c>
      <c r="L405" s="672" t="n">
        <f aca="false">I404+H405</f>
        <v>1939012054</v>
      </c>
      <c r="M405" s="672" t="n">
        <f aca="false">I405-L405</f>
        <v>0</v>
      </c>
    </row>
    <row r="406" customFormat="false" ht="15" hidden="false" customHeight="false" outlineLevel="0" collapsed="false">
      <c r="A406" s="668" t="s">
        <v>1402</v>
      </c>
      <c r="B406" s="669" t="n">
        <v>44510</v>
      </c>
      <c r="C406" s="668" t="s">
        <v>1280</v>
      </c>
      <c r="D406" s="668" t="s">
        <v>1281</v>
      </c>
      <c r="E406" s="668" t="s">
        <v>1288</v>
      </c>
      <c r="F406" s="670" t="n">
        <v>-5826272</v>
      </c>
      <c r="G406" s="670" t="n">
        <v>0</v>
      </c>
      <c r="H406" s="670" t="n">
        <v>5826272</v>
      </c>
      <c r="I406" s="670" t="n">
        <v>1944838326</v>
      </c>
      <c r="J406" s="671" t="s">
        <v>1283</v>
      </c>
      <c r="L406" s="672" t="n">
        <f aca="false">I405+H406</f>
        <v>1944838326</v>
      </c>
      <c r="M406" s="672" t="n">
        <f aca="false">I406-L406</f>
        <v>0</v>
      </c>
    </row>
    <row r="407" customFormat="false" ht="22.5" hidden="false" customHeight="false" outlineLevel="0" collapsed="false">
      <c r="A407" s="668" t="s">
        <v>1402</v>
      </c>
      <c r="B407" s="669" t="n">
        <v>44510</v>
      </c>
      <c r="C407" s="668" t="s">
        <v>1389</v>
      </c>
      <c r="D407" s="668" t="s">
        <v>1281</v>
      </c>
      <c r="E407" s="668" t="s">
        <v>1407</v>
      </c>
      <c r="F407" s="670" t="n">
        <v>-300000</v>
      </c>
      <c r="G407" s="670" t="n">
        <v>0</v>
      </c>
      <c r="H407" s="670" t="n">
        <v>300000</v>
      </c>
      <c r="I407" s="670" t="n">
        <v>1945138326</v>
      </c>
      <c r="J407" s="671" t="s">
        <v>1283</v>
      </c>
      <c r="L407" s="672" t="n">
        <f aca="false">I406+H407</f>
        <v>1945138326</v>
      </c>
      <c r="M407" s="672" t="n">
        <f aca="false">I407-L407</f>
        <v>0</v>
      </c>
    </row>
    <row r="408" customFormat="false" ht="15" hidden="false" customHeight="false" outlineLevel="0" collapsed="false">
      <c r="A408" s="668" t="s">
        <v>1402</v>
      </c>
      <c r="B408" s="669" t="n">
        <v>44510</v>
      </c>
      <c r="C408" s="668" t="s">
        <v>1280</v>
      </c>
      <c r="D408" s="668" t="s">
        <v>1281</v>
      </c>
      <c r="E408" s="668" t="s">
        <v>1371</v>
      </c>
      <c r="F408" s="670" t="n">
        <v>-2110000</v>
      </c>
      <c r="G408" s="670" t="n">
        <v>0</v>
      </c>
      <c r="H408" s="670" t="n">
        <v>2110000</v>
      </c>
      <c r="I408" s="670" t="n">
        <v>1947248326</v>
      </c>
      <c r="J408" s="671" t="s">
        <v>1283</v>
      </c>
      <c r="L408" s="672" t="n">
        <f aca="false">I407+H408</f>
        <v>1947248326</v>
      </c>
      <c r="M408" s="672" t="n">
        <f aca="false">I408-L408</f>
        <v>0</v>
      </c>
    </row>
    <row r="409" customFormat="false" ht="15" hidden="false" customHeight="false" outlineLevel="0" collapsed="false">
      <c r="A409" s="668" t="s">
        <v>1402</v>
      </c>
      <c r="B409" s="669" t="n">
        <v>44510</v>
      </c>
      <c r="C409" s="668" t="s">
        <v>1280</v>
      </c>
      <c r="D409" s="668" t="s">
        <v>1281</v>
      </c>
      <c r="E409" s="668" t="s">
        <v>1287</v>
      </c>
      <c r="F409" s="670" t="n">
        <v>-6536050</v>
      </c>
      <c r="G409" s="670" t="n">
        <v>0</v>
      </c>
      <c r="H409" s="670" t="n">
        <v>6536050</v>
      </c>
      <c r="I409" s="670" t="n">
        <v>1953784376</v>
      </c>
      <c r="J409" s="671" t="s">
        <v>1283</v>
      </c>
      <c r="L409" s="672" t="n">
        <f aca="false">I408+H409</f>
        <v>1953784376</v>
      </c>
      <c r="M409" s="672" t="n">
        <f aca="false">I409-L409</f>
        <v>0</v>
      </c>
    </row>
    <row r="410" customFormat="false" ht="15" hidden="false" customHeight="false" outlineLevel="0" collapsed="false">
      <c r="A410" s="668" t="s">
        <v>1402</v>
      </c>
      <c r="B410" s="669" t="n">
        <v>44510</v>
      </c>
      <c r="C410" s="668" t="s">
        <v>1280</v>
      </c>
      <c r="D410" s="668" t="s">
        <v>1281</v>
      </c>
      <c r="E410" s="668" t="s">
        <v>1397</v>
      </c>
      <c r="F410" s="670" t="n">
        <v>-1254250</v>
      </c>
      <c r="G410" s="670" t="n">
        <v>0</v>
      </c>
      <c r="H410" s="670" t="n">
        <v>1254250</v>
      </c>
      <c r="I410" s="670" t="n">
        <v>1955038626</v>
      </c>
      <c r="J410" s="671" t="s">
        <v>1283</v>
      </c>
      <c r="L410" s="672" t="n">
        <f aca="false">I409+H410</f>
        <v>1955038626</v>
      </c>
      <c r="M410" s="672" t="n">
        <f aca="false">I410-L410</f>
        <v>0</v>
      </c>
    </row>
    <row r="411" customFormat="false" ht="15" hidden="false" customHeight="false" outlineLevel="0" collapsed="false">
      <c r="A411" s="668" t="s">
        <v>1402</v>
      </c>
      <c r="B411" s="669" t="n">
        <v>44510</v>
      </c>
      <c r="C411" s="668" t="s">
        <v>1280</v>
      </c>
      <c r="D411" s="668" t="s">
        <v>1281</v>
      </c>
      <c r="E411" s="668" t="s">
        <v>1408</v>
      </c>
      <c r="F411" s="670" t="n">
        <v>-13086300</v>
      </c>
      <c r="G411" s="670" t="n">
        <v>0</v>
      </c>
      <c r="H411" s="670" t="n">
        <v>13086300</v>
      </c>
      <c r="I411" s="670" t="n">
        <v>1968124926</v>
      </c>
      <c r="J411" s="671" t="s">
        <v>1283</v>
      </c>
      <c r="L411" s="672" t="n">
        <f aca="false">I410+H411</f>
        <v>1968124926</v>
      </c>
      <c r="M411" s="672" t="n">
        <f aca="false">I411-L411</f>
        <v>0</v>
      </c>
    </row>
    <row r="412" customFormat="false" ht="15" hidden="false" customHeight="false" outlineLevel="0" collapsed="false">
      <c r="A412" s="668" t="s">
        <v>1402</v>
      </c>
      <c r="B412" s="669" t="n">
        <v>44510</v>
      </c>
      <c r="C412" s="668" t="s">
        <v>1280</v>
      </c>
      <c r="D412" s="668" t="s">
        <v>1281</v>
      </c>
      <c r="E412" s="668" t="s">
        <v>1295</v>
      </c>
      <c r="F412" s="670" t="n">
        <v>-2936700</v>
      </c>
      <c r="G412" s="670" t="n">
        <v>0</v>
      </c>
      <c r="H412" s="670" t="n">
        <v>2936700</v>
      </c>
      <c r="I412" s="670" t="n">
        <v>1971061626</v>
      </c>
      <c r="J412" s="671" t="s">
        <v>1283</v>
      </c>
      <c r="L412" s="672" t="n">
        <f aca="false">I411+H412</f>
        <v>1971061626</v>
      </c>
      <c r="M412" s="672" t="n">
        <f aca="false">I412-L412</f>
        <v>0</v>
      </c>
    </row>
    <row r="413" customFormat="false" ht="15" hidden="false" customHeight="false" outlineLevel="0" collapsed="false">
      <c r="A413" s="668" t="s">
        <v>1402</v>
      </c>
      <c r="B413" s="669" t="n">
        <v>44510</v>
      </c>
      <c r="C413" s="668" t="s">
        <v>1280</v>
      </c>
      <c r="D413" s="668" t="s">
        <v>1281</v>
      </c>
      <c r="E413" s="668" t="s">
        <v>1290</v>
      </c>
      <c r="F413" s="670" t="n">
        <v>-4170500</v>
      </c>
      <c r="G413" s="670" t="n">
        <v>0</v>
      </c>
      <c r="H413" s="670" t="n">
        <v>4170500</v>
      </c>
      <c r="I413" s="670" t="n">
        <v>1975232126</v>
      </c>
      <c r="J413" s="671" t="s">
        <v>1283</v>
      </c>
      <c r="L413" s="672" t="n">
        <f aca="false">I412+H413</f>
        <v>1975232126</v>
      </c>
      <c r="M413" s="672" t="n">
        <f aca="false">I413-L413</f>
        <v>0</v>
      </c>
    </row>
    <row r="414" customFormat="false" ht="15" hidden="false" customHeight="false" outlineLevel="0" collapsed="false">
      <c r="A414" s="668" t="s">
        <v>1402</v>
      </c>
      <c r="B414" s="669" t="n">
        <v>44510</v>
      </c>
      <c r="C414" s="668" t="s">
        <v>1280</v>
      </c>
      <c r="D414" s="668" t="s">
        <v>1281</v>
      </c>
      <c r="E414" s="668" t="s">
        <v>1292</v>
      </c>
      <c r="F414" s="670" t="n">
        <v>-2332500</v>
      </c>
      <c r="G414" s="670" t="n">
        <v>0</v>
      </c>
      <c r="H414" s="670" t="n">
        <v>2332500</v>
      </c>
      <c r="I414" s="670" t="n">
        <v>1977564626</v>
      </c>
      <c r="J414" s="671" t="s">
        <v>1283</v>
      </c>
      <c r="L414" s="672" t="n">
        <f aca="false">I413+H414</f>
        <v>1977564626</v>
      </c>
      <c r="M414" s="672" t="n">
        <f aca="false">I414-L414</f>
        <v>0</v>
      </c>
    </row>
    <row r="415" customFormat="false" ht="15" hidden="false" customHeight="false" outlineLevel="0" collapsed="false">
      <c r="A415" s="668" t="s">
        <v>1402</v>
      </c>
      <c r="B415" s="669" t="n">
        <v>44510</v>
      </c>
      <c r="C415" s="668" t="s">
        <v>1280</v>
      </c>
      <c r="D415" s="668" t="s">
        <v>1281</v>
      </c>
      <c r="E415" s="668" t="s">
        <v>1297</v>
      </c>
      <c r="F415" s="670" t="n">
        <v>-3373500</v>
      </c>
      <c r="G415" s="670" t="n">
        <v>0</v>
      </c>
      <c r="H415" s="670" t="n">
        <v>3373500</v>
      </c>
      <c r="I415" s="670" t="n">
        <v>1980938126</v>
      </c>
      <c r="J415" s="671" t="s">
        <v>1283</v>
      </c>
      <c r="L415" s="672" t="n">
        <f aca="false">I414+H415</f>
        <v>1980938126</v>
      </c>
      <c r="M415" s="672" t="n">
        <f aca="false">I415-L415</f>
        <v>0</v>
      </c>
    </row>
    <row r="416" customFormat="false" ht="15" hidden="false" customHeight="false" outlineLevel="0" collapsed="false">
      <c r="A416" s="668" t="s">
        <v>1402</v>
      </c>
      <c r="B416" s="669" t="n">
        <v>44510</v>
      </c>
      <c r="C416" s="668" t="s">
        <v>1280</v>
      </c>
      <c r="D416" s="668" t="s">
        <v>1281</v>
      </c>
      <c r="E416" s="668" t="s">
        <v>1306</v>
      </c>
      <c r="F416" s="670" t="n">
        <v>-1108000</v>
      </c>
      <c r="G416" s="670" t="n">
        <v>0</v>
      </c>
      <c r="H416" s="670" t="n">
        <v>1108000</v>
      </c>
      <c r="I416" s="670" t="n">
        <v>1982046126</v>
      </c>
      <c r="J416" s="671" t="s">
        <v>1283</v>
      </c>
      <c r="L416" s="672" t="n">
        <f aca="false">I415+H416</f>
        <v>1982046126</v>
      </c>
      <c r="M416" s="672" t="n">
        <f aca="false">I416-L416</f>
        <v>0</v>
      </c>
    </row>
    <row r="417" customFormat="false" ht="15" hidden="false" customHeight="false" outlineLevel="0" collapsed="false">
      <c r="A417" s="668" t="s">
        <v>1402</v>
      </c>
      <c r="B417" s="669" t="n">
        <v>44510</v>
      </c>
      <c r="C417" s="668" t="s">
        <v>1280</v>
      </c>
      <c r="D417" s="668" t="s">
        <v>1281</v>
      </c>
      <c r="E417" s="668" t="s">
        <v>1299</v>
      </c>
      <c r="F417" s="670" t="n">
        <v>-8687680</v>
      </c>
      <c r="G417" s="670" t="n">
        <v>0</v>
      </c>
      <c r="H417" s="670" t="n">
        <v>8687680</v>
      </c>
      <c r="I417" s="670" t="n">
        <v>1990733806</v>
      </c>
      <c r="J417" s="671" t="s">
        <v>1283</v>
      </c>
      <c r="L417" s="672" t="n">
        <f aca="false">I416+H417</f>
        <v>1990733806</v>
      </c>
      <c r="M417" s="672" t="n">
        <f aca="false">I417-L417</f>
        <v>0</v>
      </c>
    </row>
    <row r="418" customFormat="false" ht="15" hidden="false" customHeight="false" outlineLevel="0" collapsed="false">
      <c r="A418" s="668" t="s">
        <v>1402</v>
      </c>
      <c r="B418" s="669" t="n">
        <v>44510</v>
      </c>
      <c r="C418" s="668" t="s">
        <v>1280</v>
      </c>
      <c r="D418" s="668" t="s">
        <v>1281</v>
      </c>
      <c r="E418" s="668" t="s">
        <v>1409</v>
      </c>
      <c r="F418" s="670" t="n">
        <v>-3919000</v>
      </c>
      <c r="G418" s="670" t="n">
        <v>0</v>
      </c>
      <c r="H418" s="670" t="n">
        <v>3919000</v>
      </c>
      <c r="I418" s="670" t="n">
        <v>1994652806</v>
      </c>
      <c r="J418" s="671" t="s">
        <v>1283</v>
      </c>
      <c r="L418" s="672" t="n">
        <f aca="false">I417+H418</f>
        <v>1994652806</v>
      </c>
      <c r="M418" s="672" t="n">
        <f aca="false">I418-L418</f>
        <v>0</v>
      </c>
    </row>
    <row r="419" customFormat="false" ht="15" hidden="false" customHeight="false" outlineLevel="0" collapsed="false">
      <c r="A419" s="668" t="s">
        <v>1402</v>
      </c>
      <c r="B419" s="669" t="n">
        <v>44510</v>
      </c>
      <c r="C419" s="668" t="s">
        <v>1280</v>
      </c>
      <c r="D419" s="668" t="s">
        <v>1281</v>
      </c>
      <c r="E419" s="668" t="s">
        <v>1293</v>
      </c>
      <c r="F419" s="670" t="n">
        <v>-8235516</v>
      </c>
      <c r="G419" s="670" t="n">
        <v>0</v>
      </c>
      <c r="H419" s="670" t="n">
        <v>8235516</v>
      </c>
      <c r="I419" s="670" t="n">
        <v>2002888322</v>
      </c>
      <c r="J419" s="671" t="s">
        <v>1283</v>
      </c>
      <c r="L419" s="672" t="n">
        <f aca="false">I418+H419</f>
        <v>2002888322</v>
      </c>
      <c r="M419" s="672" t="n">
        <f aca="false">I419-L419</f>
        <v>0</v>
      </c>
    </row>
    <row r="420" customFormat="false" ht="15" hidden="false" customHeight="false" outlineLevel="0" collapsed="false">
      <c r="A420" s="668" t="s">
        <v>1402</v>
      </c>
      <c r="B420" s="669" t="n">
        <v>44510</v>
      </c>
      <c r="C420" s="668" t="s">
        <v>1280</v>
      </c>
      <c r="D420" s="668" t="s">
        <v>1281</v>
      </c>
      <c r="E420" s="668" t="s">
        <v>1303</v>
      </c>
      <c r="F420" s="670" t="n">
        <v>-4088500</v>
      </c>
      <c r="G420" s="670" t="n">
        <v>0</v>
      </c>
      <c r="H420" s="670" t="n">
        <v>4088500</v>
      </c>
      <c r="I420" s="670" t="n">
        <v>2006976822</v>
      </c>
      <c r="J420" s="671" t="s">
        <v>1283</v>
      </c>
      <c r="L420" s="672" t="n">
        <f aca="false">I419+H420</f>
        <v>2006976822</v>
      </c>
      <c r="M420" s="672" t="n">
        <f aca="false">I420-L420</f>
        <v>0</v>
      </c>
    </row>
    <row r="421" customFormat="false" ht="15" hidden="false" customHeight="false" outlineLevel="0" collapsed="false">
      <c r="A421" s="668" t="s">
        <v>1402</v>
      </c>
      <c r="B421" s="669" t="n">
        <v>44510</v>
      </c>
      <c r="C421" s="668" t="s">
        <v>1280</v>
      </c>
      <c r="D421" s="668" t="s">
        <v>1281</v>
      </c>
      <c r="E421" s="668" t="s">
        <v>1376</v>
      </c>
      <c r="F421" s="670" t="n">
        <v>-45200</v>
      </c>
      <c r="G421" s="670" t="n">
        <v>0</v>
      </c>
      <c r="H421" s="670" t="n">
        <v>45200</v>
      </c>
      <c r="I421" s="670" t="n">
        <v>2007022022</v>
      </c>
      <c r="J421" s="671" t="s">
        <v>1283</v>
      </c>
      <c r="L421" s="672" t="n">
        <f aca="false">I420+H421</f>
        <v>2007022022</v>
      </c>
      <c r="M421" s="672" t="n">
        <f aca="false">I421-L421</f>
        <v>0</v>
      </c>
    </row>
    <row r="422" customFormat="false" ht="15" hidden="false" customHeight="false" outlineLevel="0" collapsed="false">
      <c r="A422" s="668" t="s">
        <v>1402</v>
      </c>
      <c r="B422" s="669" t="n">
        <v>44510</v>
      </c>
      <c r="C422" s="668" t="s">
        <v>1280</v>
      </c>
      <c r="D422" s="668" t="s">
        <v>1281</v>
      </c>
      <c r="E422" s="668" t="s">
        <v>1314</v>
      </c>
      <c r="F422" s="670" t="n">
        <v>-4778000</v>
      </c>
      <c r="G422" s="670" t="n">
        <v>0</v>
      </c>
      <c r="H422" s="670" t="n">
        <v>4778000</v>
      </c>
      <c r="I422" s="670" t="n">
        <v>2011800022</v>
      </c>
      <c r="J422" s="671" t="s">
        <v>1283</v>
      </c>
      <c r="L422" s="672" t="n">
        <f aca="false">I421+H422</f>
        <v>2011800022</v>
      </c>
      <c r="M422" s="672" t="n">
        <f aca="false">I422-L422</f>
        <v>0</v>
      </c>
    </row>
    <row r="423" customFormat="false" ht="15" hidden="false" customHeight="false" outlineLevel="0" collapsed="false">
      <c r="A423" s="668" t="s">
        <v>1410</v>
      </c>
      <c r="B423" s="669" t="n">
        <v>44511</v>
      </c>
      <c r="C423" s="668" t="s">
        <v>1280</v>
      </c>
      <c r="D423" s="668" t="s">
        <v>1281</v>
      </c>
      <c r="E423" s="668" t="s">
        <v>1282</v>
      </c>
      <c r="F423" s="670" t="n">
        <v>-1088500</v>
      </c>
      <c r="G423" s="670" t="n">
        <v>0</v>
      </c>
      <c r="H423" s="670" t="n">
        <v>1088500</v>
      </c>
      <c r="I423" s="670" t="n">
        <v>2012888522</v>
      </c>
      <c r="J423" s="671" t="s">
        <v>1283</v>
      </c>
      <c r="L423" s="672" t="n">
        <f aca="false">I422+H423</f>
        <v>2012888522</v>
      </c>
      <c r="M423" s="672" t="n">
        <f aca="false">I423-L423</f>
        <v>0</v>
      </c>
    </row>
    <row r="424" customFormat="false" ht="15" hidden="false" customHeight="false" outlineLevel="0" collapsed="false">
      <c r="A424" s="668" t="s">
        <v>1402</v>
      </c>
      <c r="B424" s="669" t="n">
        <v>44510</v>
      </c>
      <c r="C424" s="668" t="s">
        <v>1285</v>
      </c>
      <c r="D424" s="668" t="s">
        <v>1281</v>
      </c>
      <c r="E424" s="668" t="s">
        <v>1388</v>
      </c>
      <c r="F424" s="670" t="n">
        <v>-40562000</v>
      </c>
      <c r="G424" s="670" t="n">
        <v>0</v>
      </c>
      <c r="H424" s="670" t="n">
        <v>40562000</v>
      </c>
      <c r="I424" s="670" t="n">
        <v>2053450522</v>
      </c>
      <c r="J424" s="671" t="s">
        <v>1283</v>
      </c>
      <c r="L424" s="672" t="n">
        <f aca="false">I423+H424</f>
        <v>2053450522</v>
      </c>
      <c r="M424" s="672" t="n">
        <f aca="false">I424-L424</f>
        <v>0</v>
      </c>
    </row>
    <row r="425" customFormat="false" ht="15" hidden="false" customHeight="false" outlineLevel="0" collapsed="false">
      <c r="A425" s="668" t="s">
        <v>1402</v>
      </c>
      <c r="B425" s="669" t="n">
        <v>44510</v>
      </c>
      <c r="C425" s="668" t="s">
        <v>1280</v>
      </c>
      <c r="D425" s="668" t="s">
        <v>1281</v>
      </c>
      <c r="E425" s="668" t="s">
        <v>1287</v>
      </c>
      <c r="F425" s="670" t="n">
        <v>-940000</v>
      </c>
      <c r="G425" s="670" t="n">
        <v>0</v>
      </c>
      <c r="H425" s="670" t="n">
        <v>940000</v>
      </c>
      <c r="I425" s="670" t="n">
        <v>2054390522</v>
      </c>
      <c r="J425" s="671" t="s">
        <v>1283</v>
      </c>
      <c r="L425" s="672" t="n">
        <f aca="false">I424+H425</f>
        <v>2054390522</v>
      </c>
      <c r="M425" s="672" t="n">
        <f aca="false">I425-L425</f>
        <v>0</v>
      </c>
    </row>
    <row r="426" customFormat="false" ht="15" hidden="false" customHeight="false" outlineLevel="0" collapsed="false">
      <c r="A426" s="668" t="s">
        <v>1402</v>
      </c>
      <c r="B426" s="669" t="n">
        <v>44510</v>
      </c>
      <c r="C426" s="668" t="s">
        <v>1280</v>
      </c>
      <c r="D426" s="668" t="s">
        <v>1281</v>
      </c>
      <c r="E426" s="668" t="s">
        <v>1307</v>
      </c>
      <c r="F426" s="670" t="n">
        <v>-9790500</v>
      </c>
      <c r="G426" s="670" t="n">
        <v>0</v>
      </c>
      <c r="H426" s="670" t="n">
        <v>9790500</v>
      </c>
      <c r="I426" s="670" t="n">
        <v>2064181022</v>
      </c>
      <c r="J426" s="671" t="s">
        <v>1283</v>
      </c>
      <c r="L426" s="672" t="n">
        <f aca="false">I425+H426</f>
        <v>2064181022</v>
      </c>
      <c r="M426" s="672" t="n">
        <f aca="false">I426-L426</f>
        <v>0</v>
      </c>
    </row>
    <row r="427" customFormat="false" ht="15" hidden="false" customHeight="false" outlineLevel="0" collapsed="false">
      <c r="A427" s="668" t="s">
        <v>1402</v>
      </c>
      <c r="B427" s="669" t="n">
        <v>44510</v>
      </c>
      <c r="C427" s="668" t="s">
        <v>1280</v>
      </c>
      <c r="D427" s="668" t="s">
        <v>1281</v>
      </c>
      <c r="E427" s="668" t="s">
        <v>1333</v>
      </c>
      <c r="F427" s="670" t="n">
        <v>-10180</v>
      </c>
      <c r="G427" s="670" t="n">
        <v>0</v>
      </c>
      <c r="H427" s="670" t="n">
        <v>10180</v>
      </c>
      <c r="I427" s="670" t="n">
        <v>2064191202</v>
      </c>
      <c r="J427" s="671" t="s">
        <v>1283</v>
      </c>
      <c r="L427" s="672" t="n">
        <f aca="false">I426+H427</f>
        <v>2064191202</v>
      </c>
      <c r="M427" s="672" t="n">
        <f aca="false">I427-L427</f>
        <v>0</v>
      </c>
    </row>
    <row r="428" customFormat="false" ht="15" hidden="false" customHeight="false" outlineLevel="0" collapsed="false">
      <c r="A428" s="668" t="s">
        <v>1402</v>
      </c>
      <c r="B428" s="669" t="n">
        <v>44510</v>
      </c>
      <c r="C428" s="668" t="s">
        <v>1280</v>
      </c>
      <c r="D428" s="668" t="s">
        <v>1281</v>
      </c>
      <c r="E428" s="668" t="s">
        <v>1316</v>
      </c>
      <c r="F428" s="670" t="n">
        <v>-2540900</v>
      </c>
      <c r="G428" s="670" t="n">
        <v>0</v>
      </c>
      <c r="H428" s="670" t="n">
        <v>2540900</v>
      </c>
      <c r="I428" s="670" t="n">
        <v>2066732102</v>
      </c>
      <c r="J428" s="671" t="s">
        <v>1283</v>
      </c>
      <c r="L428" s="672" t="n">
        <f aca="false">I427+H428</f>
        <v>2066732102</v>
      </c>
      <c r="M428" s="672" t="n">
        <f aca="false">I428-L428</f>
        <v>0</v>
      </c>
    </row>
    <row r="429" customFormat="false" ht="15" hidden="false" customHeight="false" outlineLevel="0" collapsed="false">
      <c r="A429" s="668" t="s">
        <v>1402</v>
      </c>
      <c r="B429" s="669" t="n">
        <v>44510</v>
      </c>
      <c r="C429" s="668" t="s">
        <v>1280</v>
      </c>
      <c r="D429" s="668" t="s">
        <v>1281</v>
      </c>
      <c r="E429" s="668" t="s">
        <v>1318</v>
      </c>
      <c r="F429" s="670" t="n">
        <v>-316608</v>
      </c>
      <c r="G429" s="670" t="n">
        <v>0</v>
      </c>
      <c r="H429" s="670" t="n">
        <v>316608</v>
      </c>
      <c r="I429" s="670" t="n">
        <v>2067048710</v>
      </c>
      <c r="J429" s="671" t="s">
        <v>1283</v>
      </c>
      <c r="L429" s="672" t="n">
        <f aca="false">I428+H429</f>
        <v>2067048710</v>
      </c>
      <c r="M429" s="672" t="n">
        <f aca="false">I429-L429</f>
        <v>0</v>
      </c>
    </row>
    <row r="430" customFormat="false" ht="15" hidden="false" customHeight="false" outlineLevel="0" collapsed="false">
      <c r="A430" s="668" t="s">
        <v>1402</v>
      </c>
      <c r="B430" s="669" t="n">
        <v>44510</v>
      </c>
      <c r="C430" s="668" t="s">
        <v>1280</v>
      </c>
      <c r="D430" s="668" t="s">
        <v>1281</v>
      </c>
      <c r="E430" s="668" t="s">
        <v>1318</v>
      </c>
      <c r="F430" s="670" t="n">
        <v>-1588000</v>
      </c>
      <c r="G430" s="670" t="n">
        <v>0</v>
      </c>
      <c r="H430" s="670" t="n">
        <v>1588000</v>
      </c>
      <c r="I430" s="670" t="n">
        <v>2068636710</v>
      </c>
      <c r="J430" s="671" t="s">
        <v>1283</v>
      </c>
      <c r="L430" s="672" t="n">
        <f aca="false">I429+H430</f>
        <v>2068636710</v>
      </c>
      <c r="M430" s="672" t="n">
        <f aca="false">I430-L430</f>
        <v>0</v>
      </c>
    </row>
    <row r="431" customFormat="false" ht="15" hidden="false" customHeight="false" outlineLevel="0" collapsed="false">
      <c r="A431" s="668" t="s">
        <v>1402</v>
      </c>
      <c r="B431" s="669" t="n">
        <v>44510</v>
      </c>
      <c r="C431" s="668" t="s">
        <v>1280</v>
      </c>
      <c r="D431" s="668" t="s">
        <v>1281</v>
      </c>
      <c r="E431" s="668" t="s">
        <v>1317</v>
      </c>
      <c r="F431" s="670" t="n">
        <v>-3993000</v>
      </c>
      <c r="G431" s="670" t="n">
        <v>0</v>
      </c>
      <c r="H431" s="670" t="n">
        <v>3993000</v>
      </c>
      <c r="I431" s="670" t="n">
        <v>2072629710</v>
      </c>
      <c r="J431" s="671" t="s">
        <v>1283</v>
      </c>
      <c r="L431" s="672" t="n">
        <f aca="false">I430+H431</f>
        <v>2072629710</v>
      </c>
      <c r="M431" s="672" t="n">
        <f aca="false">I431-L431</f>
        <v>0</v>
      </c>
    </row>
    <row r="432" customFormat="false" ht="15" hidden="false" customHeight="false" outlineLevel="0" collapsed="false">
      <c r="A432" s="668" t="s">
        <v>1402</v>
      </c>
      <c r="B432" s="669" t="n">
        <v>44510</v>
      </c>
      <c r="C432" s="668" t="s">
        <v>1280</v>
      </c>
      <c r="D432" s="668" t="s">
        <v>1281</v>
      </c>
      <c r="E432" s="668" t="s">
        <v>1291</v>
      </c>
      <c r="F432" s="670" t="n">
        <v>-837100</v>
      </c>
      <c r="G432" s="670" t="n">
        <v>0</v>
      </c>
      <c r="H432" s="670" t="n">
        <v>837100</v>
      </c>
      <c r="I432" s="670" t="n">
        <v>2073466810</v>
      </c>
      <c r="J432" s="671" t="s">
        <v>1283</v>
      </c>
      <c r="L432" s="672" t="n">
        <f aca="false">I431+H432</f>
        <v>2073466810</v>
      </c>
      <c r="M432" s="672" t="n">
        <f aca="false">I432-L432</f>
        <v>0</v>
      </c>
    </row>
    <row r="433" customFormat="false" ht="15" hidden="false" customHeight="false" outlineLevel="0" collapsed="false">
      <c r="A433" s="668" t="s">
        <v>1402</v>
      </c>
      <c r="B433" s="669" t="n">
        <v>44510</v>
      </c>
      <c r="C433" s="668" t="s">
        <v>1280</v>
      </c>
      <c r="D433" s="668" t="s">
        <v>1281</v>
      </c>
      <c r="E433" s="668" t="s">
        <v>1408</v>
      </c>
      <c r="F433" s="670" t="n">
        <v>-3417500</v>
      </c>
      <c r="G433" s="670" t="n">
        <v>0</v>
      </c>
      <c r="H433" s="670" t="n">
        <v>3417500</v>
      </c>
      <c r="I433" s="670" t="n">
        <v>2076884310</v>
      </c>
      <c r="J433" s="671" t="s">
        <v>1283</v>
      </c>
      <c r="L433" s="672" t="n">
        <f aca="false">I432+H433</f>
        <v>2076884310</v>
      </c>
      <c r="M433" s="672" t="n">
        <f aca="false">I433-L433</f>
        <v>0</v>
      </c>
    </row>
    <row r="434" customFormat="false" ht="15" hidden="false" customHeight="false" outlineLevel="0" collapsed="false">
      <c r="A434" s="668" t="s">
        <v>1402</v>
      </c>
      <c r="B434" s="669" t="n">
        <v>44510</v>
      </c>
      <c r="C434" s="668" t="s">
        <v>1280</v>
      </c>
      <c r="D434" s="668" t="s">
        <v>1281</v>
      </c>
      <c r="E434" s="668" t="s">
        <v>1315</v>
      </c>
      <c r="F434" s="670" t="n">
        <v>-60000</v>
      </c>
      <c r="G434" s="670" t="n">
        <v>0</v>
      </c>
      <c r="H434" s="670" t="n">
        <v>60000</v>
      </c>
      <c r="I434" s="670" t="n">
        <v>2076944310</v>
      </c>
      <c r="J434" s="671" t="s">
        <v>1283</v>
      </c>
      <c r="L434" s="672" t="n">
        <f aca="false">I433+H434</f>
        <v>2076944310</v>
      </c>
      <c r="M434" s="672" t="n">
        <f aca="false">I434-L434</f>
        <v>0</v>
      </c>
    </row>
    <row r="435" customFormat="false" ht="15" hidden="false" customHeight="false" outlineLevel="0" collapsed="false">
      <c r="A435" s="668" t="s">
        <v>1402</v>
      </c>
      <c r="B435" s="669" t="n">
        <v>44510</v>
      </c>
      <c r="C435" s="668" t="s">
        <v>1280</v>
      </c>
      <c r="D435" s="668" t="s">
        <v>1281</v>
      </c>
      <c r="E435" s="668" t="s">
        <v>1287</v>
      </c>
      <c r="F435" s="670" t="n">
        <v>-3140</v>
      </c>
      <c r="G435" s="670" t="n">
        <v>0</v>
      </c>
      <c r="H435" s="670" t="n">
        <v>3140</v>
      </c>
      <c r="I435" s="670" t="n">
        <v>2076947450</v>
      </c>
      <c r="J435" s="671" t="s">
        <v>1283</v>
      </c>
      <c r="L435" s="672" t="n">
        <f aca="false">I434+H435</f>
        <v>2076947450</v>
      </c>
      <c r="M435" s="672" t="n">
        <f aca="false">I435-L435</f>
        <v>0</v>
      </c>
    </row>
    <row r="436" customFormat="false" ht="15" hidden="false" customHeight="false" outlineLevel="0" collapsed="false">
      <c r="A436" s="668" t="s">
        <v>1402</v>
      </c>
      <c r="B436" s="669" t="n">
        <v>44510</v>
      </c>
      <c r="C436" s="668" t="s">
        <v>1280</v>
      </c>
      <c r="D436" s="668" t="s">
        <v>1281</v>
      </c>
      <c r="E436" s="668" t="s">
        <v>1371</v>
      </c>
      <c r="F436" s="670" t="n">
        <v>-16863900</v>
      </c>
      <c r="G436" s="670" t="n">
        <v>0</v>
      </c>
      <c r="H436" s="670" t="n">
        <v>16863900</v>
      </c>
      <c r="I436" s="670" t="n">
        <v>2093811350</v>
      </c>
      <c r="J436" s="671" t="s">
        <v>1283</v>
      </c>
      <c r="L436" s="672" t="n">
        <f aca="false">I435+H436</f>
        <v>2093811350</v>
      </c>
      <c r="M436" s="672" t="n">
        <f aca="false">I436-L436</f>
        <v>0</v>
      </c>
    </row>
    <row r="437" customFormat="false" ht="15" hidden="false" customHeight="false" outlineLevel="0" collapsed="false">
      <c r="A437" s="668" t="s">
        <v>1402</v>
      </c>
      <c r="B437" s="669" t="n">
        <v>44510</v>
      </c>
      <c r="C437" s="668" t="s">
        <v>1285</v>
      </c>
      <c r="D437" s="668" t="s">
        <v>1281</v>
      </c>
      <c r="E437" s="668" t="s">
        <v>1322</v>
      </c>
      <c r="F437" s="670" t="n">
        <v>-600000</v>
      </c>
      <c r="G437" s="670" t="n">
        <v>0</v>
      </c>
      <c r="H437" s="670" t="n">
        <v>600000</v>
      </c>
      <c r="I437" s="670" t="n">
        <v>2094411350</v>
      </c>
      <c r="J437" s="671" t="s">
        <v>1283</v>
      </c>
      <c r="L437" s="672" t="n">
        <f aca="false">I436+H437</f>
        <v>2094411350</v>
      </c>
      <c r="M437" s="672" t="n">
        <f aca="false">I437-L437</f>
        <v>0</v>
      </c>
    </row>
    <row r="438" customFormat="false" ht="15" hidden="false" customHeight="false" outlineLevel="0" collapsed="false">
      <c r="A438" s="668" t="s">
        <v>1402</v>
      </c>
      <c r="B438" s="669" t="n">
        <v>44510</v>
      </c>
      <c r="C438" s="668" t="s">
        <v>1280</v>
      </c>
      <c r="D438" s="668" t="s">
        <v>1281</v>
      </c>
      <c r="E438" s="668" t="s">
        <v>1411</v>
      </c>
      <c r="F438" s="670" t="n">
        <v>-37500</v>
      </c>
      <c r="G438" s="670" t="n">
        <v>0</v>
      </c>
      <c r="H438" s="670" t="n">
        <v>37500</v>
      </c>
      <c r="I438" s="670" t="n">
        <v>2094448850</v>
      </c>
      <c r="J438" s="671" t="s">
        <v>1283</v>
      </c>
      <c r="L438" s="672" t="n">
        <f aca="false">I437+H438</f>
        <v>2094448850</v>
      </c>
      <c r="M438" s="672" t="n">
        <f aca="false">I438-L438</f>
        <v>0</v>
      </c>
    </row>
    <row r="439" customFormat="false" ht="15" hidden="false" customHeight="false" outlineLevel="0" collapsed="false">
      <c r="A439" s="668" t="s">
        <v>1402</v>
      </c>
      <c r="B439" s="669" t="n">
        <v>44510</v>
      </c>
      <c r="C439" s="668" t="s">
        <v>1280</v>
      </c>
      <c r="D439" s="668" t="s">
        <v>1281</v>
      </c>
      <c r="E439" s="668" t="s">
        <v>1323</v>
      </c>
      <c r="F439" s="670" t="n">
        <v>-125000</v>
      </c>
      <c r="G439" s="670" t="n">
        <v>0</v>
      </c>
      <c r="H439" s="670" t="n">
        <v>125000</v>
      </c>
      <c r="I439" s="670" t="n">
        <v>2094573850</v>
      </c>
      <c r="J439" s="671" t="s">
        <v>1283</v>
      </c>
      <c r="L439" s="672" t="n">
        <f aca="false">I438+H439</f>
        <v>2094573850</v>
      </c>
      <c r="M439" s="672" t="n">
        <f aca="false">I439-L439</f>
        <v>0</v>
      </c>
    </row>
    <row r="440" customFormat="false" ht="15" hidden="false" customHeight="false" outlineLevel="0" collapsed="false">
      <c r="A440" s="668" t="s">
        <v>1402</v>
      </c>
      <c r="B440" s="669" t="n">
        <v>44510</v>
      </c>
      <c r="C440" s="668" t="s">
        <v>1280</v>
      </c>
      <c r="D440" s="668" t="s">
        <v>1281</v>
      </c>
      <c r="E440" s="668" t="s">
        <v>1349</v>
      </c>
      <c r="F440" s="670" t="n">
        <v>-31600</v>
      </c>
      <c r="G440" s="670" t="n">
        <v>0</v>
      </c>
      <c r="H440" s="670" t="n">
        <v>31600</v>
      </c>
      <c r="I440" s="670" t="n">
        <v>2094605450</v>
      </c>
      <c r="J440" s="671" t="s">
        <v>1283</v>
      </c>
      <c r="L440" s="672" t="n">
        <f aca="false">I439+H440</f>
        <v>2094605450</v>
      </c>
      <c r="M440" s="672" t="n">
        <f aca="false">I440-L440</f>
        <v>0</v>
      </c>
    </row>
    <row r="441" customFormat="false" ht="15" hidden="false" customHeight="false" outlineLevel="0" collapsed="false">
      <c r="A441" s="668" t="s">
        <v>1412</v>
      </c>
      <c r="B441" s="669" t="n">
        <v>44510</v>
      </c>
      <c r="C441" s="668" t="s">
        <v>1285</v>
      </c>
      <c r="D441" s="668" t="s">
        <v>1281</v>
      </c>
      <c r="E441" s="668" t="s">
        <v>1322</v>
      </c>
      <c r="F441" s="670" t="n">
        <v>-1500000</v>
      </c>
      <c r="G441" s="670" t="n">
        <v>0</v>
      </c>
      <c r="H441" s="670" t="n">
        <v>1500000</v>
      </c>
      <c r="I441" s="670" t="n">
        <v>2096105450</v>
      </c>
      <c r="J441" s="671" t="s">
        <v>1283</v>
      </c>
      <c r="L441" s="672" t="n">
        <f aca="false">I440+H441</f>
        <v>2096105450</v>
      </c>
      <c r="M441" s="672" t="n">
        <f aca="false">I441-L441</f>
        <v>0</v>
      </c>
    </row>
    <row r="442" customFormat="false" ht="15" hidden="false" customHeight="false" outlineLevel="0" collapsed="false">
      <c r="A442" s="668" t="s">
        <v>1410</v>
      </c>
      <c r="B442" s="669" t="n">
        <v>44511</v>
      </c>
      <c r="C442" s="668" t="s">
        <v>1285</v>
      </c>
      <c r="D442" s="668" t="s">
        <v>1281</v>
      </c>
      <c r="E442" s="668" t="s">
        <v>1413</v>
      </c>
      <c r="F442" s="670" t="n">
        <v>-3345400</v>
      </c>
      <c r="G442" s="670" t="n">
        <v>0</v>
      </c>
      <c r="H442" s="670" t="n">
        <v>3345400</v>
      </c>
      <c r="I442" s="670" t="n">
        <v>2099450850</v>
      </c>
      <c r="J442" s="671" t="s">
        <v>1283</v>
      </c>
      <c r="L442" s="672" t="n">
        <f aca="false">I441+H442</f>
        <v>2099450850</v>
      </c>
      <c r="M442" s="672" t="n">
        <f aca="false">I442-L442</f>
        <v>0</v>
      </c>
    </row>
    <row r="443" customFormat="false" ht="15" hidden="false" customHeight="false" outlineLevel="0" collapsed="false">
      <c r="A443" s="668" t="s">
        <v>1410</v>
      </c>
      <c r="B443" s="669" t="n">
        <v>44511</v>
      </c>
      <c r="C443" s="668" t="s">
        <v>1280</v>
      </c>
      <c r="D443" s="668" t="s">
        <v>1281</v>
      </c>
      <c r="E443" s="668" t="s">
        <v>1282</v>
      </c>
      <c r="F443" s="670" t="n">
        <v>-1278700</v>
      </c>
      <c r="G443" s="670" t="n">
        <v>0</v>
      </c>
      <c r="H443" s="670" t="n">
        <v>1278700</v>
      </c>
      <c r="I443" s="670" t="n">
        <v>2100729550</v>
      </c>
      <c r="J443" s="671" t="s">
        <v>1283</v>
      </c>
      <c r="L443" s="672" t="n">
        <f aca="false">I442+H443</f>
        <v>2100729550</v>
      </c>
      <c r="M443" s="672" t="n">
        <f aca="false">I443-L443</f>
        <v>0</v>
      </c>
    </row>
    <row r="444" customFormat="false" ht="15" hidden="false" customHeight="false" outlineLevel="0" collapsed="false">
      <c r="A444" s="668" t="s">
        <v>1410</v>
      </c>
      <c r="B444" s="669" t="n">
        <v>44511</v>
      </c>
      <c r="C444" s="668" t="s">
        <v>1280</v>
      </c>
      <c r="D444" s="668" t="s">
        <v>1281</v>
      </c>
      <c r="E444" s="668" t="s">
        <v>1324</v>
      </c>
      <c r="F444" s="670" t="n">
        <v>-4719000</v>
      </c>
      <c r="G444" s="670" t="n">
        <v>0</v>
      </c>
      <c r="H444" s="670" t="n">
        <v>4719000</v>
      </c>
      <c r="I444" s="670" t="n">
        <v>2105448550</v>
      </c>
      <c r="J444" s="671" t="s">
        <v>1283</v>
      </c>
      <c r="L444" s="672" t="n">
        <f aca="false">I443+H444</f>
        <v>2105448550</v>
      </c>
      <c r="M444" s="672" t="n">
        <f aca="false">I444-L444</f>
        <v>0</v>
      </c>
    </row>
    <row r="445" customFormat="false" ht="15" hidden="false" customHeight="false" outlineLevel="0" collapsed="false">
      <c r="A445" s="668" t="s">
        <v>1410</v>
      </c>
      <c r="B445" s="669" t="n">
        <v>44511</v>
      </c>
      <c r="C445" s="668" t="s">
        <v>1285</v>
      </c>
      <c r="D445" s="668" t="s">
        <v>1281</v>
      </c>
      <c r="E445" s="668" t="s">
        <v>1392</v>
      </c>
      <c r="F445" s="670" t="n">
        <v>-87138800</v>
      </c>
      <c r="G445" s="670" t="n">
        <v>0</v>
      </c>
      <c r="H445" s="670" t="n">
        <v>87138800</v>
      </c>
      <c r="I445" s="670" t="n">
        <v>2192587350</v>
      </c>
      <c r="J445" s="671" t="s">
        <v>1283</v>
      </c>
      <c r="L445" s="672" t="n">
        <f aca="false">I444+H445</f>
        <v>2192587350</v>
      </c>
      <c r="M445" s="672" t="n">
        <f aca="false">I445-L445</f>
        <v>0</v>
      </c>
    </row>
    <row r="446" customFormat="false" ht="15" hidden="false" customHeight="false" outlineLevel="0" collapsed="false">
      <c r="A446" s="668" t="s">
        <v>1410</v>
      </c>
      <c r="B446" s="669" t="n">
        <v>44511</v>
      </c>
      <c r="C446" s="668" t="s">
        <v>1280</v>
      </c>
      <c r="D446" s="668" t="s">
        <v>1281</v>
      </c>
      <c r="E446" s="668" t="s">
        <v>1300</v>
      </c>
      <c r="F446" s="670" t="n">
        <v>-8241000</v>
      </c>
      <c r="G446" s="670" t="n">
        <v>0</v>
      </c>
      <c r="H446" s="670" t="n">
        <v>8241000</v>
      </c>
      <c r="I446" s="670" t="n">
        <v>2200828350</v>
      </c>
      <c r="J446" s="671" t="s">
        <v>1283</v>
      </c>
      <c r="L446" s="672" t="n">
        <f aca="false">I445+H446</f>
        <v>2200828350</v>
      </c>
      <c r="M446" s="672" t="n">
        <f aca="false">I446-L446</f>
        <v>0</v>
      </c>
    </row>
    <row r="447" customFormat="false" ht="15" hidden="false" customHeight="false" outlineLevel="0" collapsed="false">
      <c r="A447" s="668" t="s">
        <v>1410</v>
      </c>
      <c r="B447" s="669" t="n">
        <v>44511</v>
      </c>
      <c r="C447" s="668" t="s">
        <v>1280</v>
      </c>
      <c r="D447" s="668" t="s">
        <v>1281</v>
      </c>
      <c r="E447" s="668" t="s">
        <v>1314</v>
      </c>
      <c r="F447" s="670" t="n">
        <v>-3286000</v>
      </c>
      <c r="G447" s="670" t="n">
        <v>0</v>
      </c>
      <c r="H447" s="670" t="n">
        <v>3286000</v>
      </c>
      <c r="I447" s="670" t="n">
        <v>2204114350</v>
      </c>
      <c r="J447" s="671" t="s">
        <v>1283</v>
      </c>
      <c r="L447" s="672" t="n">
        <f aca="false">I446+H447</f>
        <v>2204114350</v>
      </c>
      <c r="M447" s="672" t="n">
        <f aca="false">I447-L447</f>
        <v>0</v>
      </c>
    </row>
    <row r="448" customFormat="false" ht="15" hidden="false" customHeight="false" outlineLevel="0" collapsed="false">
      <c r="A448" s="668" t="s">
        <v>1410</v>
      </c>
      <c r="B448" s="669" t="n">
        <v>44511</v>
      </c>
      <c r="C448" s="668" t="s">
        <v>1280</v>
      </c>
      <c r="D448" s="668" t="s">
        <v>1281</v>
      </c>
      <c r="E448" s="668" t="s">
        <v>1312</v>
      </c>
      <c r="F448" s="670" t="n">
        <v>-5127950</v>
      </c>
      <c r="G448" s="670" t="n">
        <v>0</v>
      </c>
      <c r="H448" s="670" t="n">
        <v>5127950</v>
      </c>
      <c r="I448" s="670" t="n">
        <v>2209242300</v>
      </c>
      <c r="J448" s="671" t="s">
        <v>1283</v>
      </c>
      <c r="L448" s="672" t="n">
        <f aca="false">I447+H448</f>
        <v>2209242300</v>
      </c>
      <c r="M448" s="672" t="n">
        <f aca="false">I448-L448</f>
        <v>0</v>
      </c>
    </row>
    <row r="449" customFormat="false" ht="15" hidden="false" customHeight="false" outlineLevel="0" collapsed="false">
      <c r="A449" s="668" t="s">
        <v>1410</v>
      </c>
      <c r="B449" s="669" t="n">
        <v>44511</v>
      </c>
      <c r="C449" s="668" t="s">
        <v>1280</v>
      </c>
      <c r="D449" s="668" t="s">
        <v>1281</v>
      </c>
      <c r="E449" s="668" t="s">
        <v>1384</v>
      </c>
      <c r="F449" s="670" t="n">
        <v>-4290000</v>
      </c>
      <c r="G449" s="670" t="n">
        <v>0</v>
      </c>
      <c r="H449" s="670" t="n">
        <v>4290000</v>
      </c>
      <c r="I449" s="670" t="n">
        <v>2213532300</v>
      </c>
      <c r="J449" s="671" t="s">
        <v>1283</v>
      </c>
      <c r="L449" s="672" t="n">
        <f aca="false">I448+H449</f>
        <v>2213532300</v>
      </c>
      <c r="M449" s="672" t="n">
        <f aca="false">I449-L449</f>
        <v>0</v>
      </c>
    </row>
    <row r="450" customFormat="false" ht="15" hidden="false" customHeight="false" outlineLevel="0" collapsed="false">
      <c r="A450" s="668" t="s">
        <v>1410</v>
      </c>
      <c r="B450" s="669" t="n">
        <v>44511</v>
      </c>
      <c r="C450" s="668" t="s">
        <v>1280</v>
      </c>
      <c r="D450" s="668" t="s">
        <v>1281</v>
      </c>
      <c r="E450" s="668" t="s">
        <v>1312</v>
      </c>
      <c r="F450" s="670" t="n">
        <v>-4090088</v>
      </c>
      <c r="G450" s="670" t="n">
        <v>0</v>
      </c>
      <c r="H450" s="670" t="n">
        <v>4090088</v>
      </c>
      <c r="I450" s="670" t="n">
        <v>2217622388</v>
      </c>
      <c r="J450" s="671" t="s">
        <v>1283</v>
      </c>
      <c r="L450" s="672" t="n">
        <f aca="false">I449+H450</f>
        <v>2217622388</v>
      </c>
      <c r="M450" s="672" t="n">
        <f aca="false">I450-L450</f>
        <v>0</v>
      </c>
    </row>
    <row r="451" customFormat="false" ht="15" hidden="false" customHeight="false" outlineLevel="0" collapsed="false">
      <c r="A451" s="668" t="s">
        <v>1410</v>
      </c>
      <c r="B451" s="669" t="n">
        <v>44511</v>
      </c>
      <c r="C451" s="668" t="s">
        <v>1280</v>
      </c>
      <c r="D451" s="668" t="s">
        <v>1281</v>
      </c>
      <c r="E451" s="668" t="s">
        <v>1319</v>
      </c>
      <c r="F451" s="670" t="n">
        <v>-11970000</v>
      </c>
      <c r="G451" s="670" t="n">
        <v>0</v>
      </c>
      <c r="H451" s="670" t="n">
        <v>11970000</v>
      </c>
      <c r="I451" s="670" t="n">
        <v>2229592388</v>
      </c>
      <c r="J451" s="671" t="s">
        <v>1283</v>
      </c>
      <c r="L451" s="672" t="n">
        <f aca="false">I450+H451</f>
        <v>2229592388</v>
      </c>
      <c r="M451" s="672" t="n">
        <f aca="false">I451-L451</f>
        <v>0</v>
      </c>
    </row>
    <row r="452" customFormat="false" ht="15" hidden="false" customHeight="false" outlineLevel="0" collapsed="false">
      <c r="A452" s="668" t="s">
        <v>1410</v>
      </c>
      <c r="B452" s="669" t="n">
        <v>44511</v>
      </c>
      <c r="C452" s="668" t="s">
        <v>1280</v>
      </c>
      <c r="D452" s="668" t="s">
        <v>1281</v>
      </c>
      <c r="E452" s="668" t="s">
        <v>1284</v>
      </c>
      <c r="F452" s="670" t="n">
        <v>-6754204</v>
      </c>
      <c r="G452" s="670" t="n">
        <v>0</v>
      </c>
      <c r="H452" s="670" t="n">
        <v>6754204</v>
      </c>
      <c r="I452" s="670" t="n">
        <v>2236346592</v>
      </c>
      <c r="J452" s="671" t="s">
        <v>1283</v>
      </c>
      <c r="L452" s="672" t="n">
        <f aca="false">I451+H452</f>
        <v>2236346592</v>
      </c>
      <c r="M452" s="672" t="n">
        <f aca="false">I452-L452</f>
        <v>0</v>
      </c>
    </row>
    <row r="453" customFormat="false" ht="15" hidden="false" customHeight="false" outlineLevel="0" collapsed="false">
      <c r="A453" s="668" t="s">
        <v>1410</v>
      </c>
      <c r="B453" s="669" t="n">
        <v>44511</v>
      </c>
      <c r="C453" s="668" t="s">
        <v>1280</v>
      </c>
      <c r="D453" s="668" t="s">
        <v>1281</v>
      </c>
      <c r="E453" s="668" t="s">
        <v>1295</v>
      </c>
      <c r="F453" s="670" t="n">
        <v>-2827500</v>
      </c>
      <c r="G453" s="670" t="n">
        <v>0</v>
      </c>
      <c r="H453" s="670" t="n">
        <v>2827500</v>
      </c>
      <c r="I453" s="670" t="n">
        <v>2239174092</v>
      </c>
      <c r="J453" s="671" t="s">
        <v>1283</v>
      </c>
      <c r="L453" s="672" t="n">
        <f aca="false">I452+H453</f>
        <v>2239174092</v>
      </c>
      <c r="M453" s="672" t="n">
        <f aca="false">I453-L453</f>
        <v>0</v>
      </c>
    </row>
    <row r="454" customFormat="false" ht="15" hidden="false" customHeight="false" outlineLevel="0" collapsed="false">
      <c r="A454" s="668" t="s">
        <v>1410</v>
      </c>
      <c r="B454" s="669" t="n">
        <v>44511</v>
      </c>
      <c r="C454" s="668" t="s">
        <v>1280</v>
      </c>
      <c r="D454" s="668" t="s">
        <v>1281</v>
      </c>
      <c r="E454" s="668" t="s">
        <v>1305</v>
      </c>
      <c r="F454" s="670" t="n">
        <v>-7680900</v>
      </c>
      <c r="G454" s="670" t="n">
        <v>0</v>
      </c>
      <c r="H454" s="670" t="n">
        <v>7680900</v>
      </c>
      <c r="I454" s="670" t="n">
        <v>2246854992</v>
      </c>
      <c r="J454" s="671" t="s">
        <v>1283</v>
      </c>
      <c r="L454" s="672" t="n">
        <f aca="false">I453+H454</f>
        <v>2246854992</v>
      </c>
      <c r="M454" s="672" t="n">
        <f aca="false">I454-L454</f>
        <v>0</v>
      </c>
    </row>
    <row r="455" customFormat="false" ht="15" hidden="false" customHeight="false" outlineLevel="0" collapsed="false">
      <c r="A455" s="668" t="s">
        <v>1410</v>
      </c>
      <c r="B455" s="669" t="n">
        <v>44511</v>
      </c>
      <c r="C455" s="668" t="s">
        <v>1280</v>
      </c>
      <c r="D455" s="668" t="s">
        <v>1281</v>
      </c>
      <c r="E455" s="668" t="s">
        <v>1301</v>
      </c>
      <c r="F455" s="670" t="n">
        <v>-4883600</v>
      </c>
      <c r="G455" s="670" t="n">
        <v>0</v>
      </c>
      <c r="H455" s="670" t="n">
        <v>4883600</v>
      </c>
      <c r="I455" s="670" t="n">
        <v>2251738592</v>
      </c>
      <c r="J455" s="671" t="s">
        <v>1283</v>
      </c>
      <c r="L455" s="672" t="n">
        <f aca="false">I454+H455</f>
        <v>2251738592</v>
      </c>
      <c r="M455" s="672" t="n">
        <f aca="false">I455-L455</f>
        <v>0</v>
      </c>
    </row>
    <row r="456" customFormat="false" ht="15" hidden="false" customHeight="false" outlineLevel="0" collapsed="false">
      <c r="A456" s="668" t="s">
        <v>1410</v>
      </c>
      <c r="B456" s="669" t="n">
        <v>44511</v>
      </c>
      <c r="C456" s="668" t="s">
        <v>1280</v>
      </c>
      <c r="D456" s="668" t="s">
        <v>1281</v>
      </c>
      <c r="E456" s="668" t="s">
        <v>1307</v>
      </c>
      <c r="F456" s="670" t="n">
        <v>-6402916</v>
      </c>
      <c r="G456" s="670" t="n">
        <v>0</v>
      </c>
      <c r="H456" s="670" t="n">
        <v>6402916</v>
      </c>
      <c r="I456" s="670" t="n">
        <v>2258141508</v>
      </c>
      <c r="J456" s="671" t="s">
        <v>1283</v>
      </c>
      <c r="L456" s="672" t="n">
        <f aca="false">I455+H456</f>
        <v>2258141508</v>
      </c>
      <c r="M456" s="672" t="n">
        <f aca="false">I456-L456</f>
        <v>0</v>
      </c>
    </row>
    <row r="457" customFormat="false" ht="15" hidden="false" customHeight="false" outlineLevel="0" collapsed="false">
      <c r="A457" s="668" t="s">
        <v>1410</v>
      </c>
      <c r="B457" s="669" t="n">
        <v>44511</v>
      </c>
      <c r="C457" s="668" t="s">
        <v>1280</v>
      </c>
      <c r="D457" s="668" t="s">
        <v>1281</v>
      </c>
      <c r="E457" s="668" t="s">
        <v>1290</v>
      </c>
      <c r="F457" s="670" t="n">
        <v>-2861000</v>
      </c>
      <c r="G457" s="670" t="n">
        <v>0</v>
      </c>
      <c r="H457" s="670" t="n">
        <v>2861000</v>
      </c>
      <c r="I457" s="670" t="n">
        <v>2261002508</v>
      </c>
      <c r="J457" s="671" t="s">
        <v>1283</v>
      </c>
      <c r="L457" s="672" t="n">
        <f aca="false">I456+H457</f>
        <v>2261002508</v>
      </c>
      <c r="M457" s="672" t="n">
        <f aca="false">I457-L457</f>
        <v>0</v>
      </c>
    </row>
    <row r="458" customFormat="false" ht="15" hidden="false" customHeight="false" outlineLevel="0" collapsed="false">
      <c r="A458" s="668" t="s">
        <v>1410</v>
      </c>
      <c r="B458" s="669" t="n">
        <v>44511</v>
      </c>
      <c r="C458" s="668" t="s">
        <v>1280</v>
      </c>
      <c r="D458" s="668" t="s">
        <v>1281</v>
      </c>
      <c r="E458" s="668" t="s">
        <v>1292</v>
      </c>
      <c r="F458" s="670" t="n">
        <v>-824150</v>
      </c>
      <c r="G458" s="670" t="n">
        <v>0</v>
      </c>
      <c r="H458" s="670" t="n">
        <v>824150</v>
      </c>
      <c r="I458" s="670" t="n">
        <v>2261826658</v>
      </c>
      <c r="J458" s="671" t="s">
        <v>1283</v>
      </c>
      <c r="L458" s="672" t="n">
        <f aca="false">I457+H458</f>
        <v>2261826658</v>
      </c>
      <c r="M458" s="672" t="n">
        <f aca="false">I458-L458</f>
        <v>0</v>
      </c>
    </row>
    <row r="459" customFormat="false" ht="15" hidden="false" customHeight="false" outlineLevel="0" collapsed="false">
      <c r="A459" s="668" t="s">
        <v>1410</v>
      </c>
      <c r="B459" s="669" t="n">
        <v>44511</v>
      </c>
      <c r="C459" s="668" t="s">
        <v>1280</v>
      </c>
      <c r="D459" s="668" t="s">
        <v>1281</v>
      </c>
      <c r="E459" s="668" t="s">
        <v>1296</v>
      </c>
      <c r="F459" s="670" t="n">
        <v>-3274000</v>
      </c>
      <c r="G459" s="670" t="n">
        <v>0</v>
      </c>
      <c r="H459" s="670" t="n">
        <v>3274000</v>
      </c>
      <c r="I459" s="670" t="n">
        <v>2265100658</v>
      </c>
      <c r="J459" s="671" t="s">
        <v>1283</v>
      </c>
      <c r="L459" s="672" t="n">
        <f aca="false">I458+H459</f>
        <v>2265100658</v>
      </c>
      <c r="M459" s="672" t="n">
        <f aca="false">I459-L459</f>
        <v>0</v>
      </c>
    </row>
    <row r="460" customFormat="false" ht="15" hidden="false" customHeight="false" outlineLevel="0" collapsed="false">
      <c r="A460" s="668" t="s">
        <v>1410</v>
      </c>
      <c r="B460" s="669" t="n">
        <v>44511</v>
      </c>
      <c r="C460" s="668" t="s">
        <v>1280</v>
      </c>
      <c r="D460" s="668" t="s">
        <v>1281</v>
      </c>
      <c r="E460" s="668" t="s">
        <v>1303</v>
      </c>
      <c r="F460" s="670" t="n">
        <v>-4055500</v>
      </c>
      <c r="G460" s="670" t="n">
        <v>0</v>
      </c>
      <c r="H460" s="670" t="n">
        <v>4055500</v>
      </c>
      <c r="I460" s="670" t="n">
        <v>2269156158</v>
      </c>
      <c r="J460" s="671" t="s">
        <v>1283</v>
      </c>
      <c r="L460" s="672" t="n">
        <f aca="false">I459+H460</f>
        <v>2269156158</v>
      </c>
      <c r="M460" s="672" t="n">
        <f aca="false">I460-L460</f>
        <v>0</v>
      </c>
    </row>
    <row r="461" customFormat="false" ht="15" hidden="false" customHeight="false" outlineLevel="0" collapsed="false">
      <c r="A461" s="668" t="s">
        <v>1410</v>
      </c>
      <c r="B461" s="669" t="n">
        <v>44511</v>
      </c>
      <c r="C461" s="668" t="s">
        <v>1280</v>
      </c>
      <c r="D461" s="668" t="s">
        <v>1281</v>
      </c>
      <c r="E461" s="668" t="s">
        <v>1309</v>
      </c>
      <c r="F461" s="670" t="n">
        <v>-8242900</v>
      </c>
      <c r="G461" s="670" t="n">
        <v>0</v>
      </c>
      <c r="H461" s="670" t="n">
        <v>8242900</v>
      </c>
      <c r="I461" s="670" t="n">
        <v>2277399058</v>
      </c>
      <c r="J461" s="671" t="s">
        <v>1283</v>
      </c>
      <c r="L461" s="672" t="n">
        <f aca="false">I460+H461</f>
        <v>2277399058</v>
      </c>
      <c r="M461" s="672" t="n">
        <f aca="false">I461-L461</f>
        <v>0</v>
      </c>
    </row>
    <row r="462" customFormat="false" ht="15" hidden="false" customHeight="false" outlineLevel="0" collapsed="false">
      <c r="A462" s="668" t="s">
        <v>1410</v>
      </c>
      <c r="B462" s="669" t="n">
        <v>44511</v>
      </c>
      <c r="C462" s="668" t="s">
        <v>1280</v>
      </c>
      <c r="D462" s="668" t="s">
        <v>1281</v>
      </c>
      <c r="E462" s="668" t="s">
        <v>1317</v>
      </c>
      <c r="F462" s="670" t="n">
        <v>-3732500</v>
      </c>
      <c r="G462" s="670" t="n">
        <v>0</v>
      </c>
      <c r="H462" s="670" t="n">
        <v>3732500</v>
      </c>
      <c r="I462" s="670" t="n">
        <v>2281131558</v>
      </c>
      <c r="J462" s="671" t="s">
        <v>1283</v>
      </c>
      <c r="L462" s="672" t="n">
        <f aca="false">I461+H462</f>
        <v>2281131558</v>
      </c>
      <c r="M462" s="672" t="n">
        <f aca="false">I462-L462</f>
        <v>0</v>
      </c>
    </row>
    <row r="463" customFormat="false" ht="15" hidden="false" customHeight="false" outlineLevel="0" collapsed="false">
      <c r="A463" s="668" t="s">
        <v>1410</v>
      </c>
      <c r="B463" s="669" t="n">
        <v>44511</v>
      </c>
      <c r="C463" s="668" t="s">
        <v>1285</v>
      </c>
      <c r="D463" s="668" t="s">
        <v>1281</v>
      </c>
      <c r="E463" s="668" t="s">
        <v>1286</v>
      </c>
      <c r="F463" s="670" t="n">
        <v>-45179000</v>
      </c>
      <c r="G463" s="670" t="n">
        <v>0</v>
      </c>
      <c r="H463" s="670" t="n">
        <v>45179000</v>
      </c>
      <c r="I463" s="670" t="n">
        <v>2326310558</v>
      </c>
      <c r="J463" s="671" t="s">
        <v>1283</v>
      </c>
      <c r="L463" s="672" t="n">
        <f aca="false">I462+H463</f>
        <v>2326310558</v>
      </c>
      <c r="M463" s="672" t="n">
        <f aca="false">I463-L463</f>
        <v>0</v>
      </c>
    </row>
    <row r="464" customFormat="false" ht="15" hidden="false" customHeight="false" outlineLevel="0" collapsed="false">
      <c r="A464" s="668" t="s">
        <v>1410</v>
      </c>
      <c r="B464" s="669" t="n">
        <v>44511</v>
      </c>
      <c r="C464" s="668" t="s">
        <v>1280</v>
      </c>
      <c r="D464" s="668" t="s">
        <v>1281</v>
      </c>
      <c r="E464" s="668" t="s">
        <v>1288</v>
      </c>
      <c r="F464" s="670" t="n">
        <v>-642756</v>
      </c>
      <c r="G464" s="670" t="n">
        <v>0</v>
      </c>
      <c r="H464" s="670" t="n">
        <v>642756</v>
      </c>
      <c r="I464" s="670" t="n">
        <v>2326953314</v>
      </c>
      <c r="J464" s="671" t="s">
        <v>1283</v>
      </c>
      <c r="L464" s="672" t="n">
        <f aca="false">I463+H464</f>
        <v>2326953314</v>
      </c>
      <c r="M464" s="672" t="n">
        <f aca="false">I464-L464</f>
        <v>0</v>
      </c>
    </row>
    <row r="465" customFormat="false" ht="15" hidden="false" customHeight="false" outlineLevel="0" collapsed="false">
      <c r="A465" s="668" t="s">
        <v>1410</v>
      </c>
      <c r="B465" s="669" t="n">
        <v>44511</v>
      </c>
      <c r="C465" s="668" t="s">
        <v>1280</v>
      </c>
      <c r="D465" s="668" t="s">
        <v>1281</v>
      </c>
      <c r="E465" s="668" t="s">
        <v>1288</v>
      </c>
      <c r="F465" s="670" t="n">
        <v>-6380100</v>
      </c>
      <c r="G465" s="670" t="n">
        <v>0</v>
      </c>
      <c r="H465" s="670" t="n">
        <v>6380100</v>
      </c>
      <c r="I465" s="670" t="n">
        <v>2333333414</v>
      </c>
      <c r="J465" s="671" t="s">
        <v>1283</v>
      </c>
      <c r="L465" s="672" t="n">
        <f aca="false">I464+H465</f>
        <v>2333333414</v>
      </c>
      <c r="M465" s="672" t="n">
        <f aca="false">I465-L465</f>
        <v>0</v>
      </c>
    </row>
    <row r="466" customFormat="false" ht="15" hidden="false" customHeight="false" outlineLevel="0" collapsed="false">
      <c r="A466" s="668" t="s">
        <v>1410</v>
      </c>
      <c r="B466" s="669" t="n">
        <v>44511</v>
      </c>
      <c r="C466" s="668" t="s">
        <v>1280</v>
      </c>
      <c r="D466" s="668" t="s">
        <v>1281</v>
      </c>
      <c r="E466" s="668" t="s">
        <v>1287</v>
      </c>
      <c r="F466" s="670" t="n">
        <v>-7026150</v>
      </c>
      <c r="G466" s="670" t="n">
        <v>0</v>
      </c>
      <c r="H466" s="670" t="n">
        <v>7026150</v>
      </c>
      <c r="I466" s="670" t="n">
        <v>2340359564</v>
      </c>
      <c r="J466" s="671" t="s">
        <v>1283</v>
      </c>
      <c r="L466" s="672" t="n">
        <f aca="false">I465+H466</f>
        <v>2340359564</v>
      </c>
      <c r="M466" s="672" t="n">
        <f aca="false">I466-L466</f>
        <v>0</v>
      </c>
    </row>
    <row r="467" customFormat="false" ht="15" hidden="false" customHeight="false" outlineLevel="0" collapsed="false">
      <c r="A467" s="668" t="s">
        <v>1410</v>
      </c>
      <c r="B467" s="669" t="n">
        <v>44511</v>
      </c>
      <c r="C467" s="668" t="s">
        <v>1280</v>
      </c>
      <c r="D467" s="668" t="s">
        <v>1281</v>
      </c>
      <c r="E467" s="668" t="s">
        <v>1299</v>
      </c>
      <c r="F467" s="670" t="n">
        <v>-7242750</v>
      </c>
      <c r="G467" s="670" t="n">
        <v>0</v>
      </c>
      <c r="H467" s="670" t="n">
        <v>7242750</v>
      </c>
      <c r="I467" s="670" t="n">
        <v>2347602314</v>
      </c>
      <c r="J467" s="671" t="s">
        <v>1283</v>
      </c>
      <c r="L467" s="672" t="n">
        <f aca="false">I466+H467</f>
        <v>2347602314</v>
      </c>
      <c r="M467" s="672" t="n">
        <f aca="false">I467-L467</f>
        <v>0</v>
      </c>
    </row>
    <row r="468" customFormat="false" ht="15" hidden="false" customHeight="false" outlineLevel="0" collapsed="false">
      <c r="A468" s="668" t="s">
        <v>1410</v>
      </c>
      <c r="B468" s="669" t="n">
        <v>44511</v>
      </c>
      <c r="C468" s="668" t="s">
        <v>1280</v>
      </c>
      <c r="D468" s="668" t="s">
        <v>1281</v>
      </c>
      <c r="E468" s="668" t="s">
        <v>1291</v>
      </c>
      <c r="F468" s="670" t="n">
        <v>-1117000</v>
      </c>
      <c r="G468" s="670" t="n">
        <v>0</v>
      </c>
      <c r="H468" s="670" t="n">
        <v>1117000</v>
      </c>
      <c r="I468" s="670" t="n">
        <v>2348719314</v>
      </c>
      <c r="J468" s="671" t="s">
        <v>1283</v>
      </c>
      <c r="L468" s="672" t="n">
        <f aca="false">I467+H468</f>
        <v>2348719314</v>
      </c>
      <c r="M468" s="672" t="n">
        <f aca="false">I468-L468</f>
        <v>0</v>
      </c>
    </row>
    <row r="469" customFormat="false" ht="15" hidden="false" customHeight="false" outlineLevel="0" collapsed="false">
      <c r="A469" s="668" t="s">
        <v>1410</v>
      </c>
      <c r="B469" s="669" t="n">
        <v>44511</v>
      </c>
      <c r="C469" s="668" t="s">
        <v>1280</v>
      </c>
      <c r="D469" s="668" t="s">
        <v>1281</v>
      </c>
      <c r="E469" s="668" t="s">
        <v>1414</v>
      </c>
      <c r="F469" s="670" t="n">
        <v>-1510000</v>
      </c>
      <c r="G469" s="670" t="n">
        <v>0</v>
      </c>
      <c r="H469" s="670" t="n">
        <v>1510000</v>
      </c>
      <c r="I469" s="670" t="n">
        <v>2350229314</v>
      </c>
      <c r="J469" s="671" t="s">
        <v>1283</v>
      </c>
      <c r="L469" s="672" t="n">
        <f aca="false">I468+H469</f>
        <v>2350229314</v>
      </c>
      <c r="M469" s="672" t="n">
        <f aca="false">I469-L469</f>
        <v>0</v>
      </c>
    </row>
    <row r="470" customFormat="false" ht="15" hidden="false" customHeight="false" outlineLevel="0" collapsed="false">
      <c r="A470" s="668" t="s">
        <v>1410</v>
      </c>
      <c r="B470" s="669" t="n">
        <v>44511</v>
      </c>
      <c r="C470" s="668" t="s">
        <v>1280</v>
      </c>
      <c r="D470" s="668" t="s">
        <v>1281</v>
      </c>
      <c r="E470" s="668" t="s">
        <v>1306</v>
      </c>
      <c r="F470" s="670" t="n">
        <v>-1854200</v>
      </c>
      <c r="G470" s="670" t="n">
        <v>0</v>
      </c>
      <c r="H470" s="670" t="n">
        <v>1854200</v>
      </c>
      <c r="I470" s="670" t="n">
        <v>2352083514</v>
      </c>
      <c r="J470" s="671" t="s">
        <v>1283</v>
      </c>
      <c r="L470" s="672" t="n">
        <f aca="false">I469+H470</f>
        <v>2352083514</v>
      </c>
      <c r="M470" s="672" t="n">
        <f aca="false">I470-L470</f>
        <v>0</v>
      </c>
    </row>
    <row r="471" customFormat="false" ht="15" hidden="false" customHeight="false" outlineLevel="0" collapsed="false">
      <c r="A471" s="668" t="s">
        <v>1410</v>
      </c>
      <c r="B471" s="669" t="n">
        <v>44511</v>
      </c>
      <c r="C471" s="668" t="s">
        <v>1280</v>
      </c>
      <c r="D471" s="668" t="s">
        <v>1281</v>
      </c>
      <c r="E471" s="668" t="s">
        <v>1293</v>
      </c>
      <c r="F471" s="670" t="n">
        <v>-6045250</v>
      </c>
      <c r="G471" s="670" t="n">
        <v>0</v>
      </c>
      <c r="H471" s="670" t="n">
        <v>6045250</v>
      </c>
      <c r="I471" s="670" t="n">
        <v>2358128764</v>
      </c>
      <c r="J471" s="671" t="s">
        <v>1283</v>
      </c>
      <c r="L471" s="672" t="n">
        <f aca="false">I470+H471</f>
        <v>2358128764</v>
      </c>
      <c r="M471" s="672" t="n">
        <f aca="false">I471-L471</f>
        <v>0</v>
      </c>
    </row>
    <row r="472" customFormat="false" ht="15" hidden="false" customHeight="false" outlineLevel="0" collapsed="false">
      <c r="A472" s="668" t="s">
        <v>1410</v>
      </c>
      <c r="B472" s="669" t="n">
        <v>44511</v>
      </c>
      <c r="C472" s="668" t="s">
        <v>1280</v>
      </c>
      <c r="D472" s="668" t="s">
        <v>1281</v>
      </c>
      <c r="E472" s="668" t="s">
        <v>1293</v>
      </c>
      <c r="F472" s="670" t="n">
        <v>-30072</v>
      </c>
      <c r="G472" s="670" t="n">
        <v>0</v>
      </c>
      <c r="H472" s="670" t="n">
        <v>30072</v>
      </c>
      <c r="I472" s="670" t="n">
        <v>2358158836</v>
      </c>
      <c r="J472" s="671" t="s">
        <v>1283</v>
      </c>
      <c r="L472" s="672" t="n">
        <f aca="false">I471+H472</f>
        <v>2358158836</v>
      </c>
      <c r="M472" s="672" t="n">
        <f aca="false">I472-L472</f>
        <v>0</v>
      </c>
    </row>
    <row r="473" customFormat="false" ht="15" hidden="false" customHeight="false" outlineLevel="0" collapsed="false">
      <c r="A473" s="668" t="s">
        <v>1410</v>
      </c>
      <c r="B473" s="669" t="n">
        <v>44511</v>
      </c>
      <c r="C473" s="668" t="s">
        <v>1280</v>
      </c>
      <c r="D473" s="668" t="s">
        <v>1281</v>
      </c>
      <c r="E473" s="668" t="s">
        <v>1316</v>
      </c>
      <c r="F473" s="670" t="n">
        <v>-979000</v>
      </c>
      <c r="G473" s="670" t="n">
        <v>0</v>
      </c>
      <c r="H473" s="670" t="n">
        <v>979000</v>
      </c>
      <c r="I473" s="670" t="n">
        <v>2359137836</v>
      </c>
      <c r="J473" s="671" t="s">
        <v>1283</v>
      </c>
      <c r="L473" s="672" t="n">
        <f aca="false">I472+H473</f>
        <v>2359137836</v>
      </c>
      <c r="M473" s="672" t="n">
        <f aca="false">I473-L473</f>
        <v>0</v>
      </c>
    </row>
    <row r="474" customFormat="false" ht="15" hidden="false" customHeight="false" outlineLevel="0" collapsed="false">
      <c r="A474" s="668" t="s">
        <v>1410</v>
      </c>
      <c r="B474" s="669" t="n">
        <v>44511</v>
      </c>
      <c r="C474" s="668" t="s">
        <v>1280</v>
      </c>
      <c r="D474" s="668" t="s">
        <v>1281</v>
      </c>
      <c r="E474" s="668" t="s">
        <v>1297</v>
      </c>
      <c r="F474" s="670" t="n">
        <v>-3066000</v>
      </c>
      <c r="G474" s="670" t="n">
        <v>0</v>
      </c>
      <c r="H474" s="670" t="n">
        <v>3066000</v>
      </c>
      <c r="I474" s="670" t="n">
        <v>2362203836</v>
      </c>
      <c r="J474" s="671" t="s">
        <v>1283</v>
      </c>
      <c r="L474" s="672" t="n">
        <f aca="false">I473+H474</f>
        <v>2362203836</v>
      </c>
      <c r="M474" s="672" t="n">
        <f aca="false">I474-L474</f>
        <v>0</v>
      </c>
    </row>
    <row r="475" customFormat="false" ht="15" hidden="false" customHeight="false" outlineLevel="0" collapsed="false">
      <c r="A475" s="668" t="s">
        <v>1410</v>
      </c>
      <c r="B475" s="669" t="n">
        <v>44511</v>
      </c>
      <c r="C475" s="668" t="s">
        <v>1280</v>
      </c>
      <c r="D475" s="668" t="s">
        <v>1281</v>
      </c>
      <c r="E475" s="668" t="s">
        <v>1284</v>
      </c>
      <c r="F475" s="670" t="n">
        <v>-205100</v>
      </c>
      <c r="G475" s="670" t="n">
        <v>0</v>
      </c>
      <c r="H475" s="670" t="n">
        <v>205100</v>
      </c>
      <c r="I475" s="670" t="n">
        <v>2362408936</v>
      </c>
      <c r="J475" s="671" t="s">
        <v>1283</v>
      </c>
      <c r="L475" s="672" t="n">
        <f aca="false">I474+H475</f>
        <v>2362408936</v>
      </c>
      <c r="M475" s="672" t="n">
        <f aca="false">I475-L475</f>
        <v>0</v>
      </c>
    </row>
    <row r="476" customFormat="false" ht="15" hidden="false" customHeight="false" outlineLevel="0" collapsed="false">
      <c r="A476" s="668" t="s">
        <v>1410</v>
      </c>
      <c r="B476" s="669" t="n">
        <v>44511</v>
      </c>
      <c r="C476" s="668" t="s">
        <v>1280</v>
      </c>
      <c r="D476" s="668" t="s">
        <v>1281</v>
      </c>
      <c r="E476" s="668" t="s">
        <v>1305</v>
      </c>
      <c r="F476" s="670" t="n">
        <v>-27500</v>
      </c>
      <c r="G476" s="670" t="n">
        <v>0</v>
      </c>
      <c r="H476" s="670" t="n">
        <v>27500</v>
      </c>
      <c r="I476" s="670" t="n">
        <v>2362436436</v>
      </c>
      <c r="J476" s="671" t="s">
        <v>1283</v>
      </c>
      <c r="L476" s="672" t="n">
        <f aca="false">I475+H476</f>
        <v>2362436436</v>
      </c>
      <c r="M476" s="672" t="n">
        <f aca="false">I476-L476</f>
        <v>0</v>
      </c>
    </row>
    <row r="477" customFormat="false" ht="15" hidden="false" customHeight="false" outlineLevel="0" collapsed="false">
      <c r="A477" s="668" t="s">
        <v>1410</v>
      </c>
      <c r="B477" s="669" t="n">
        <v>44511</v>
      </c>
      <c r="C477" s="668" t="s">
        <v>1280</v>
      </c>
      <c r="D477" s="668" t="s">
        <v>1281</v>
      </c>
      <c r="E477" s="668" t="s">
        <v>1305</v>
      </c>
      <c r="F477" s="670" t="n">
        <v>-3058</v>
      </c>
      <c r="G477" s="670" t="n">
        <v>0</v>
      </c>
      <c r="H477" s="670" t="n">
        <v>3058</v>
      </c>
      <c r="I477" s="670" t="n">
        <v>2362439494</v>
      </c>
      <c r="J477" s="671" t="s">
        <v>1283</v>
      </c>
      <c r="L477" s="672" t="n">
        <f aca="false">I476+H477</f>
        <v>2362439494</v>
      </c>
      <c r="M477" s="672" t="n">
        <f aca="false">I477-L477</f>
        <v>0</v>
      </c>
    </row>
    <row r="478" customFormat="false" ht="15" hidden="false" customHeight="false" outlineLevel="0" collapsed="false">
      <c r="A478" s="668" t="s">
        <v>1410</v>
      </c>
      <c r="B478" s="669" t="n">
        <v>44511</v>
      </c>
      <c r="C478" s="668" t="s">
        <v>1280</v>
      </c>
      <c r="D478" s="668" t="s">
        <v>1281</v>
      </c>
      <c r="E478" s="668" t="s">
        <v>1318</v>
      </c>
      <c r="F478" s="670" t="n">
        <v>-94274</v>
      </c>
      <c r="G478" s="670" t="n">
        <v>0</v>
      </c>
      <c r="H478" s="670" t="n">
        <v>94274</v>
      </c>
      <c r="I478" s="670" t="n">
        <v>2362533768</v>
      </c>
      <c r="J478" s="671" t="s">
        <v>1283</v>
      </c>
      <c r="L478" s="672" t="n">
        <f aca="false">I477+H478</f>
        <v>2362533768</v>
      </c>
      <c r="M478" s="672" t="n">
        <f aca="false">I478-L478</f>
        <v>0</v>
      </c>
    </row>
    <row r="479" customFormat="false" ht="15" hidden="false" customHeight="false" outlineLevel="0" collapsed="false">
      <c r="A479" s="668" t="s">
        <v>1410</v>
      </c>
      <c r="B479" s="669" t="n">
        <v>44511</v>
      </c>
      <c r="C479" s="668" t="s">
        <v>1280</v>
      </c>
      <c r="D479" s="668" t="s">
        <v>1281</v>
      </c>
      <c r="E479" s="668" t="s">
        <v>1318</v>
      </c>
      <c r="F479" s="670" t="n">
        <v>-2974050</v>
      </c>
      <c r="G479" s="670" t="n">
        <v>0</v>
      </c>
      <c r="H479" s="670" t="n">
        <v>2974050</v>
      </c>
      <c r="I479" s="670" t="n">
        <v>2365507818</v>
      </c>
      <c r="J479" s="671" t="s">
        <v>1283</v>
      </c>
      <c r="L479" s="672" t="n">
        <f aca="false">I478+H479</f>
        <v>2365507818</v>
      </c>
      <c r="M479" s="672" t="n">
        <f aca="false">I479-L479</f>
        <v>0</v>
      </c>
    </row>
    <row r="480" customFormat="false" ht="15" hidden="false" customHeight="false" outlineLevel="0" collapsed="false">
      <c r="A480" s="668" t="s">
        <v>1410</v>
      </c>
      <c r="B480" s="669" t="n">
        <v>44511</v>
      </c>
      <c r="C480" s="668" t="s">
        <v>1280</v>
      </c>
      <c r="D480" s="668" t="s">
        <v>1281</v>
      </c>
      <c r="E480" s="668" t="s">
        <v>1287</v>
      </c>
      <c r="F480" s="670" t="n">
        <v>-417000</v>
      </c>
      <c r="G480" s="670" t="n">
        <v>0</v>
      </c>
      <c r="H480" s="670" t="n">
        <v>417000</v>
      </c>
      <c r="I480" s="670" t="n">
        <v>2365924818</v>
      </c>
      <c r="J480" s="671" t="s">
        <v>1283</v>
      </c>
      <c r="L480" s="672" t="n">
        <f aca="false">I479+H480</f>
        <v>2365924818</v>
      </c>
      <c r="M480" s="672" t="n">
        <f aca="false">I480-L480</f>
        <v>0</v>
      </c>
    </row>
    <row r="481" customFormat="false" ht="15" hidden="false" customHeight="false" outlineLevel="0" collapsed="false">
      <c r="A481" s="668" t="s">
        <v>1410</v>
      </c>
      <c r="B481" s="669" t="n">
        <v>44511</v>
      </c>
      <c r="C481" s="668" t="s">
        <v>1280</v>
      </c>
      <c r="D481" s="668" t="s">
        <v>1281</v>
      </c>
      <c r="E481" s="668" t="s">
        <v>1344</v>
      </c>
      <c r="F481" s="670" t="n">
        <v>-40032</v>
      </c>
      <c r="G481" s="670" t="n">
        <v>0</v>
      </c>
      <c r="H481" s="670" t="n">
        <v>40032</v>
      </c>
      <c r="I481" s="670" t="n">
        <v>2365964850</v>
      </c>
      <c r="J481" s="671" t="s">
        <v>1283</v>
      </c>
      <c r="L481" s="672" t="n">
        <f aca="false">I480+H481</f>
        <v>2365964850</v>
      </c>
      <c r="M481" s="672" t="n">
        <f aca="false">I481-L481</f>
        <v>0</v>
      </c>
    </row>
    <row r="482" customFormat="false" ht="15" hidden="false" customHeight="false" outlineLevel="0" collapsed="false">
      <c r="A482" s="668" t="s">
        <v>1410</v>
      </c>
      <c r="B482" s="669" t="n">
        <v>44511</v>
      </c>
      <c r="C482" s="668" t="s">
        <v>1280</v>
      </c>
      <c r="D482" s="668" t="s">
        <v>1281</v>
      </c>
      <c r="E482" s="668" t="s">
        <v>1299</v>
      </c>
      <c r="F482" s="670" t="n">
        <v>-30000</v>
      </c>
      <c r="G482" s="670" t="n">
        <v>0</v>
      </c>
      <c r="H482" s="670" t="n">
        <v>30000</v>
      </c>
      <c r="I482" s="670" t="n">
        <v>2365994850</v>
      </c>
      <c r="J482" s="671" t="s">
        <v>1283</v>
      </c>
      <c r="L482" s="672" t="n">
        <f aca="false">I481+H482</f>
        <v>2365994850</v>
      </c>
      <c r="M482" s="672" t="n">
        <f aca="false">I482-L482</f>
        <v>0</v>
      </c>
    </row>
    <row r="483" customFormat="false" ht="15" hidden="false" customHeight="false" outlineLevel="0" collapsed="false">
      <c r="A483" s="668" t="s">
        <v>1410</v>
      </c>
      <c r="B483" s="669" t="n">
        <v>44511</v>
      </c>
      <c r="C483" s="668" t="s">
        <v>1285</v>
      </c>
      <c r="D483" s="668" t="s">
        <v>1281</v>
      </c>
      <c r="E483" s="668" t="s">
        <v>1415</v>
      </c>
      <c r="F483" s="670" t="n">
        <v>-492644</v>
      </c>
      <c r="G483" s="670" t="n">
        <v>0</v>
      </c>
      <c r="H483" s="670" t="n">
        <v>492644</v>
      </c>
      <c r="I483" s="670" t="n">
        <v>2366487494</v>
      </c>
      <c r="J483" s="671" t="s">
        <v>1283</v>
      </c>
      <c r="L483" s="672" t="n">
        <f aca="false">I482+H483</f>
        <v>2366487494</v>
      </c>
      <c r="M483" s="672" t="n">
        <f aca="false">I483-L483</f>
        <v>0</v>
      </c>
    </row>
    <row r="484" customFormat="false" ht="15" hidden="false" customHeight="false" outlineLevel="0" collapsed="false">
      <c r="A484" s="668" t="s">
        <v>1410</v>
      </c>
      <c r="B484" s="669" t="n">
        <v>44511</v>
      </c>
      <c r="C484" s="668" t="s">
        <v>1280</v>
      </c>
      <c r="D484" s="668" t="s">
        <v>1281</v>
      </c>
      <c r="E484" s="668" t="s">
        <v>1346</v>
      </c>
      <c r="F484" s="670" t="n">
        <v>-1555000</v>
      </c>
      <c r="G484" s="670" t="n">
        <v>0</v>
      </c>
      <c r="H484" s="670" t="n">
        <v>1555000</v>
      </c>
      <c r="I484" s="670" t="n">
        <v>2368042494</v>
      </c>
      <c r="J484" s="671" t="s">
        <v>1283</v>
      </c>
      <c r="L484" s="672" t="n">
        <f aca="false">I483+H484</f>
        <v>2368042494</v>
      </c>
      <c r="M484" s="672" t="n">
        <f aca="false">I484-L484</f>
        <v>0</v>
      </c>
    </row>
    <row r="485" customFormat="false" ht="15" hidden="false" customHeight="false" outlineLevel="0" collapsed="false">
      <c r="A485" s="668" t="s">
        <v>1410</v>
      </c>
      <c r="B485" s="669" t="n">
        <v>44511</v>
      </c>
      <c r="C485" s="668" t="s">
        <v>1280</v>
      </c>
      <c r="D485" s="668" t="s">
        <v>1281</v>
      </c>
      <c r="E485" s="668" t="s">
        <v>1416</v>
      </c>
      <c r="F485" s="670" t="n">
        <v>-1501148</v>
      </c>
      <c r="G485" s="670" t="n">
        <v>0</v>
      </c>
      <c r="H485" s="670" t="n">
        <v>1501148</v>
      </c>
      <c r="I485" s="670" t="n">
        <v>2369543642</v>
      </c>
      <c r="J485" s="671" t="s">
        <v>1283</v>
      </c>
      <c r="L485" s="672" t="n">
        <f aca="false">I484+H485</f>
        <v>2369543642</v>
      </c>
      <c r="M485" s="672" t="n">
        <f aca="false">I485-L485</f>
        <v>0</v>
      </c>
    </row>
    <row r="486" customFormat="false" ht="15" hidden="false" customHeight="false" outlineLevel="0" collapsed="false">
      <c r="A486" s="668" t="s">
        <v>1410</v>
      </c>
      <c r="B486" s="669" t="n">
        <v>44511</v>
      </c>
      <c r="C486" s="668" t="s">
        <v>1280</v>
      </c>
      <c r="D486" s="668" t="s">
        <v>1281</v>
      </c>
      <c r="E486" s="668" t="s">
        <v>1299</v>
      </c>
      <c r="F486" s="670" t="n">
        <v>-94500</v>
      </c>
      <c r="G486" s="670" t="n">
        <v>0</v>
      </c>
      <c r="H486" s="670" t="n">
        <v>94500</v>
      </c>
      <c r="I486" s="670" t="n">
        <v>2369638142</v>
      </c>
      <c r="J486" s="671" t="s">
        <v>1283</v>
      </c>
      <c r="L486" s="672" t="n">
        <f aca="false">I485+H486</f>
        <v>2369638142</v>
      </c>
      <c r="M486" s="672" t="n">
        <f aca="false">I486-L486</f>
        <v>0</v>
      </c>
    </row>
    <row r="487" customFormat="false" ht="15" hidden="false" customHeight="false" outlineLevel="0" collapsed="false">
      <c r="A487" s="668" t="s">
        <v>1410</v>
      </c>
      <c r="B487" s="669" t="n">
        <v>44511</v>
      </c>
      <c r="C487" s="668" t="s">
        <v>1280</v>
      </c>
      <c r="D487" s="668" t="s">
        <v>1281</v>
      </c>
      <c r="E487" s="668" t="s">
        <v>1299</v>
      </c>
      <c r="F487" s="670" t="n">
        <v>-1624</v>
      </c>
      <c r="G487" s="670" t="n">
        <v>0</v>
      </c>
      <c r="H487" s="670" t="n">
        <v>1624</v>
      </c>
      <c r="I487" s="670" t="n">
        <v>2369639766</v>
      </c>
      <c r="J487" s="671" t="s">
        <v>1283</v>
      </c>
      <c r="L487" s="672" t="n">
        <f aca="false">I486+H487</f>
        <v>2369639766</v>
      </c>
      <c r="M487" s="672" t="n">
        <f aca="false">I487-L487</f>
        <v>0</v>
      </c>
    </row>
    <row r="488" customFormat="false" ht="15" hidden="false" customHeight="false" outlineLevel="0" collapsed="false">
      <c r="A488" s="668" t="s">
        <v>1410</v>
      </c>
      <c r="B488" s="669" t="n">
        <v>44511</v>
      </c>
      <c r="C488" s="668" t="s">
        <v>1280</v>
      </c>
      <c r="D488" s="668" t="s">
        <v>1281</v>
      </c>
      <c r="E488" s="668" t="s">
        <v>1323</v>
      </c>
      <c r="F488" s="670" t="n">
        <v>-137500</v>
      </c>
      <c r="G488" s="670" t="n">
        <v>0</v>
      </c>
      <c r="H488" s="670" t="n">
        <v>137500</v>
      </c>
      <c r="I488" s="670" t="n">
        <v>2369777266</v>
      </c>
      <c r="J488" s="671" t="s">
        <v>1283</v>
      </c>
      <c r="L488" s="672" t="n">
        <f aca="false">I487+H488</f>
        <v>2369777266</v>
      </c>
      <c r="M488" s="672" t="n">
        <f aca="false">I488-L488</f>
        <v>0</v>
      </c>
    </row>
    <row r="489" customFormat="false" ht="15" hidden="false" customHeight="false" outlineLevel="0" collapsed="false">
      <c r="A489" s="668" t="s">
        <v>1410</v>
      </c>
      <c r="B489" s="669" t="n">
        <v>44511</v>
      </c>
      <c r="C489" s="668" t="s">
        <v>1280</v>
      </c>
      <c r="D489" s="668" t="s">
        <v>1281</v>
      </c>
      <c r="E489" s="668" t="s">
        <v>1417</v>
      </c>
      <c r="F489" s="670" t="n">
        <v>-300000</v>
      </c>
      <c r="G489" s="670" t="n">
        <v>0</v>
      </c>
      <c r="H489" s="670" t="n">
        <v>300000</v>
      </c>
      <c r="I489" s="670" t="n">
        <v>2370077266</v>
      </c>
      <c r="J489" s="671" t="s">
        <v>1283</v>
      </c>
      <c r="L489" s="672" t="n">
        <f aca="false">I488+H489</f>
        <v>2370077266</v>
      </c>
      <c r="M489" s="672" t="n">
        <f aca="false">I489-L489</f>
        <v>0</v>
      </c>
    </row>
    <row r="490" customFormat="false" ht="15" hidden="false" customHeight="false" outlineLevel="0" collapsed="false">
      <c r="A490" s="668" t="s">
        <v>1418</v>
      </c>
      <c r="B490" s="669" t="n">
        <v>44512</v>
      </c>
      <c r="C490" s="668" t="s">
        <v>1280</v>
      </c>
      <c r="D490" s="668" t="s">
        <v>1281</v>
      </c>
      <c r="E490" s="668" t="s">
        <v>1419</v>
      </c>
      <c r="F490" s="670" t="n">
        <v>-16500</v>
      </c>
      <c r="G490" s="670" t="n">
        <v>0</v>
      </c>
      <c r="H490" s="670" t="n">
        <v>16500</v>
      </c>
      <c r="I490" s="670" t="n">
        <v>2370093766</v>
      </c>
      <c r="J490" s="671" t="s">
        <v>1283</v>
      </c>
      <c r="L490" s="672" t="n">
        <f aca="false">I489+H490</f>
        <v>2370093766</v>
      </c>
      <c r="M490" s="672" t="n">
        <f aca="false">I490-L490</f>
        <v>0</v>
      </c>
    </row>
    <row r="491" customFormat="false" ht="15" hidden="false" customHeight="false" outlineLevel="0" collapsed="false">
      <c r="A491" s="668" t="s">
        <v>1418</v>
      </c>
      <c r="B491" s="669" t="n">
        <v>44512</v>
      </c>
      <c r="C491" s="668" t="s">
        <v>1285</v>
      </c>
      <c r="D491" s="668" t="s">
        <v>1281</v>
      </c>
      <c r="E491" s="668" t="s">
        <v>1420</v>
      </c>
      <c r="F491" s="670" t="n">
        <v>-450000</v>
      </c>
      <c r="G491" s="670" t="n">
        <v>0</v>
      </c>
      <c r="H491" s="670" t="n">
        <v>450000</v>
      </c>
      <c r="I491" s="670" t="n">
        <v>2370543766</v>
      </c>
      <c r="J491" s="671" t="s">
        <v>1283</v>
      </c>
      <c r="L491" s="672" t="n">
        <f aca="false">I490+H491</f>
        <v>2370543766</v>
      </c>
      <c r="M491" s="672" t="n">
        <f aca="false">I491-L491</f>
        <v>0</v>
      </c>
    </row>
    <row r="492" customFormat="false" ht="15" hidden="false" customHeight="false" outlineLevel="0" collapsed="false">
      <c r="A492" s="668" t="s">
        <v>1418</v>
      </c>
      <c r="B492" s="669" t="n">
        <v>44512</v>
      </c>
      <c r="C492" s="668" t="s">
        <v>1280</v>
      </c>
      <c r="D492" s="668" t="s">
        <v>1281</v>
      </c>
      <c r="E492" s="668" t="s">
        <v>1282</v>
      </c>
      <c r="F492" s="670" t="n">
        <v>-3397350</v>
      </c>
      <c r="G492" s="670" t="n">
        <v>0</v>
      </c>
      <c r="H492" s="670" t="n">
        <v>3397350</v>
      </c>
      <c r="I492" s="670" t="n">
        <v>2373941116</v>
      </c>
      <c r="J492" s="671" t="s">
        <v>1283</v>
      </c>
      <c r="L492" s="672" t="n">
        <f aca="false">I491+H492</f>
        <v>2373941116</v>
      </c>
      <c r="M492" s="672" t="n">
        <f aca="false">I492-L492</f>
        <v>0</v>
      </c>
    </row>
    <row r="493" customFormat="false" ht="15" hidden="false" customHeight="false" outlineLevel="0" collapsed="false">
      <c r="A493" s="668" t="s">
        <v>1418</v>
      </c>
      <c r="B493" s="669" t="n">
        <v>44512</v>
      </c>
      <c r="C493" s="668" t="s">
        <v>1280</v>
      </c>
      <c r="D493" s="668" t="s">
        <v>1281</v>
      </c>
      <c r="E493" s="668" t="s">
        <v>1312</v>
      </c>
      <c r="F493" s="670" t="n">
        <v>-5202400</v>
      </c>
      <c r="G493" s="670" t="n">
        <v>0</v>
      </c>
      <c r="H493" s="670" t="n">
        <v>5202400</v>
      </c>
      <c r="I493" s="670" t="n">
        <v>2379143516</v>
      </c>
      <c r="J493" s="671" t="s">
        <v>1283</v>
      </c>
      <c r="L493" s="672" t="n">
        <f aca="false">I492+H493</f>
        <v>2379143516</v>
      </c>
      <c r="M493" s="672" t="n">
        <f aca="false">I493-L493</f>
        <v>0</v>
      </c>
    </row>
    <row r="494" customFormat="false" ht="15" hidden="false" customHeight="false" outlineLevel="0" collapsed="false">
      <c r="A494" s="668" t="s">
        <v>1418</v>
      </c>
      <c r="B494" s="669" t="n">
        <v>44512</v>
      </c>
      <c r="C494" s="668" t="s">
        <v>1280</v>
      </c>
      <c r="D494" s="668" t="s">
        <v>1281</v>
      </c>
      <c r="E494" s="668" t="s">
        <v>1312</v>
      </c>
      <c r="F494" s="670" t="n">
        <v>-5008</v>
      </c>
      <c r="G494" s="670" t="n">
        <v>0</v>
      </c>
      <c r="H494" s="670" t="n">
        <v>5008</v>
      </c>
      <c r="I494" s="670" t="n">
        <v>2379148524</v>
      </c>
      <c r="J494" s="671" t="s">
        <v>1283</v>
      </c>
      <c r="L494" s="672" t="n">
        <f aca="false">I493+H494</f>
        <v>2379148524</v>
      </c>
      <c r="M494" s="672" t="n">
        <f aca="false">I494-L494</f>
        <v>0</v>
      </c>
    </row>
    <row r="495" customFormat="false" ht="15" hidden="false" customHeight="false" outlineLevel="0" collapsed="false">
      <c r="A495" s="668" t="s">
        <v>1418</v>
      </c>
      <c r="B495" s="669" t="n">
        <v>44512</v>
      </c>
      <c r="C495" s="668" t="s">
        <v>1280</v>
      </c>
      <c r="D495" s="668" t="s">
        <v>1281</v>
      </c>
      <c r="E495" s="668" t="s">
        <v>1287</v>
      </c>
      <c r="F495" s="670" t="n">
        <v>-5938900</v>
      </c>
      <c r="G495" s="670" t="n">
        <v>0</v>
      </c>
      <c r="H495" s="670" t="n">
        <v>5938900</v>
      </c>
      <c r="I495" s="670" t="n">
        <v>2385087424</v>
      </c>
      <c r="J495" s="671" t="s">
        <v>1283</v>
      </c>
      <c r="L495" s="672" t="n">
        <f aca="false">I494+H495</f>
        <v>2385087424</v>
      </c>
      <c r="M495" s="672" t="n">
        <f aca="false">I495-L495</f>
        <v>0</v>
      </c>
    </row>
    <row r="496" customFormat="false" ht="15" hidden="false" customHeight="false" outlineLevel="0" collapsed="false">
      <c r="A496" s="668" t="s">
        <v>1418</v>
      </c>
      <c r="B496" s="669" t="n">
        <v>44512</v>
      </c>
      <c r="C496" s="668" t="s">
        <v>1280</v>
      </c>
      <c r="D496" s="668" t="s">
        <v>1281</v>
      </c>
      <c r="E496" s="668" t="s">
        <v>1288</v>
      </c>
      <c r="F496" s="670" t="n">
        <v>-5580900</v>
      </c>
      <c r="G496" s="670" t="n">
        <v>0</v>
      </c>
      <c r="H496" s="670" t="n">
        <v>5580900</v>
      </c>
      <c r="I496" s="670" t="n">
        <v>2390668324</v>
      </c>
      <c r="J496" s="671" t="s">
        <v>1283</v>
      </c>
      <c r="L496" s="672" t="n">
        <f aca="false">I495+H496</f>
        <v>2390668324</v>
      </c>
      <c r="M496" s="672" t="n">
        <f aca="false">I496-L496</f>
        <v>0</v>
      </c>
    </row>
    <row r="497" customFormat="false" ht="15" hidden="false" customHeight="false" outlineLevel="0" collapsed="false">
      <c r="A497" s="668" t="s">
        <v>1418</v>
      </c>
      <c r="B497" s="669" t="n">
        <v>44512</v>
      </c>
      <c r="C497" s="668" t="s">
        <v>1280</v>
      </c>
      <c r="D497" s="668" t="s">
        <v>1281</v>
      </c>
      <c r="E497" s="668" t="s">
        <v>1421</v>
      </c>
      <c r="F497" s="670" t="n">
        <v>-4141500</v>
      </c>
      <c r="G497" s="670" t="n">
        <v>0</v>
      </c>
      <c r="H497" s="670" t="n">
        <v>4141500</v>
      </c>
      <c r="I497" s="670" t="n">
        <v>2394809824</v>
      </c>
      <c r="J497" s="671" t="s">
        <v>1283</v>
      </c>
      <c r="L497" s="672" t="n">
        <f aca="false">I496+H497</f>
        <v>2394809824</v>
      </c>
      <c r="M497" s="672" t="n">
        <f aca="false">I497-L497</f>
        <v>0</v>
      </c>
    </row>
    <row r="498" customFormat="false" ht="15" hidden="false" customHeight="false" outlineLevel="0" collapsed="false">
      <c r="A498" s="668" t="s">
        <v>1418</v>
      </c>
      <c r="B498" s="669" t="n">
        <v>44512</v>
      </c>
      <c r="C498" s="668" t="s">
        <v>1280</v>
      </c>
      <c r="D498" s="668" t="s">
        <v>1281</v>
      </c>
      <c r="E498" s="668" t="s">
        <v>1422</v>
      </c>
      <c r="F498" s="670" t="n">
        <v>-235500</v>
      </c>
      <c r="G498" s="670" t="n">
        <v>0</v>
      </c>
      <c r="H498" s="670" t="n">
        <v>235500</v>
      </c>
      <c r="I498" s="670" t="n">
        <v>2395045324</v>
      </c>
      <c r="J498" s="671" t="s">
        <v>1283</v>
      </c>
      <c r="L498" s="672" t="n">
        <f aca="false">I497+H498</f>
        <v>2395045324</v>
      </c>
      <c r="M498" s="672" t="n">
        <f aca="false">I498-L498</f>
        <v>0</v>
      </c>
    </row>
    <row r="499" customFormat="false" ht="15" hidden="false" customHeight="false" outlineLevel="0" collapsed="false">
      <c r="A499" s="668" t="s">
        <v>1418</v>
      </c>
      <c r="B499" s="669" t="n">
        <v>44512</v>
      </c>
      <c r="C499" s="668" t="s">
        <v>1280</v>
      </c>
      <c r="D499" s="668" t="s">
        <v>1281</v>
      </c>
      <c r="E499" s="668" t="s">
        <v>1290</v>
      </c>
      <c r="F499" s="670" t="n">
        <v>-2769000</v>
      </c>
      <c r="G499" s="670" t="n">
        <v>0</v>
      </c>
      <c r="H499" s="670" t="n">
        <v>2769000</v>
      </c>
      <c r="I499" s="670" t="n">
        <v>2397814324</v>
      </c>
      <c r="J499" s="671" t="s">
        <v>1283</v>
      </c>
      <c r="L499" s="672" t="n">
        <f aca="false">I498+H499</f>
        <v>2397814324</v>
      </c>
      <c r="M499" s="672" t="n">
        <f aca="false">I499-L499</f>
        <v>0</v>
      </c>
    </row>
    <row r="500" customFormat="false" ht="15" hidden="false" customHeight="false" outlineLevel="0" collapsed="false">
      <c r="A500" s="668" t="s">
        <v>1418</v>
      </c>
      <c r="B500" s="669" t="n">
        <v>44512</v>
      </c>
      <c r="C500" s="668" t="s">
        <v>1280</v>
      </c>
      <c r="D500" s="668" t="s">
        <v>1281</v>
      </c>
      <c r="E500" s="668" t="s">
        <v>1304</v>
      </c>
      <c r="F500" s="670" t="n">
        <v>-144000</v>
      </c>
      <c r="G500" s="670" t="n">
        <v>0</v>
      </c>
      <c r="H500" s="670" t="n">
        <v>144000</v>
      </c>
      <c r="I500" s="670" t="n">
        <v>2397958324</v>
      </c>
      <c r="J500" s="671" t="s">
        <v>1283</v>
      </c>
      <c r="L500" s="672" t="n">
        <f aca="false">I499+H500</f>
        <v>2397958324</v>
      </c>
      <c r="M500" s="672" t="n">
        <f aca="false">I500-L500</f>
        <v>0</v>
      </c>
    </row>
    <row r="501" customFormat="false" ht="15" hidden="false" customHeight="false" outlineLevel="0" collapsed="false">
      <c r="A501" s="668" t="s">
        <v>1418</v>
      </c>
      <c r="B501" s="669" t="n">
        <v>44512</v>
      </c>
      <c r="C501" s="668" t="s">
        <v>1280</v>
      </c>
      <c r="D501" s="668" t="s">
        <v>1281</v>
      </c>
      <c r="E501" s="668" t="s">
        <v>1372</v>
      </c>
      <c r="F501" s="670" t="n">
        <v>-54200</v>
      </c>
      <c r="G501" s="670" t="n">
        <v>0</v>
      </c>
      <c r="H501" s="670" t="n">
        <v>54200</v>
      </c>
      <c r="I501" s="670" t="n">
        <v>2398012524</v>
      </c>
      <c r="J501" s="671" t="s">
        <v>1283</v>
      </c>
      <c r="L501" s="672" t="n">
        <f aca="false">I500+H501</f>
        <v>2398012524</v>
      </c>
      <c r="M501" s="672" t="n">
        <f aca="false">I501-L501</f>
        <v>0</v>
      </c>
    </row>
    <row r="502" customFormat="false" ht="15" hidden="false" customHeight="false" outlineLevel="0" collapsed="false">
      <c r="A502" s="668" t="s">
        <v>1418</v>
      </c>
      <c r="B502" s="669" t="n">
        <v>44512</v>
      </c>
      <c r="C502" s="668" t="s">
        <v>1280</v>
      </c>
      <c r="D502" s="668" t="s">
        <v>1281</v>
      </c>
      <c r="E502" s="668" t="s">
        <v>1295</v>
      </c>
      <c r="F502" s="670" t="n">
        <v>-2848900</v>
      </c>
      <c r="G502" s="670" t="n">
        <v>0</v>
      </c>
      <c r="H502" s="670" t="n">
        <v>2848900</v>
      </c>
      <c r="I502" s="670" t="n">
        <v>2400861424</v>
      </c>
      <c r="J502" s="671" t="s">
        <v>1283</v>
      </c>
      <c r="L502" s="672" t="n">
        <f aca="false">I501+H502</f>
        <v>2400861424</v>
      </c>
      <c r="M502" s="672" t="n">
        <f aca="false">I502-L502</f>
        <v>0</v>
      </c>
    </row>
    <row r="503" customFormat="false" ht="15" hidden="false" customHeight="false" outlineLevel="0" collapsed="false">
      <c r="A503" s="668" t="s">
        <v>1418</v>
      </c>
      <c r="B503" s="669" t="n">
        <v>44512</v>
      </c>
      <c r="C503" s="668" t="s">
        <v>1280</v>
      </c>
      <c r="D503" s="668" t="s">
        <v>1281</v>
      </c>
      <c r="E503" s="668" t="s">
        <v>1295</v>
      </c>
      <c r="F503" s="670" t="n">
        <v>-514850</v>
      </c>
      <c r="G503" s="670" t="n">
        <v>0</v>
      </c>
      <c r="H503" s="670" t="n">
        <v>514850</v>
      </c>
      <c r="I503" s="670" t="n">
        <v>2401376274</v>
      </c>
      <c r="J503" s="671" t="s">
        <v>1283</v>
      </c>
      <c r="L503" s="672" t="n">
        <f aca="false">I502+H503</f>
        <v>2401376274</v>
      </c>
      <c r="M503" s="672" t="n">
        <f aca="false">I503-L503</f>
        <v>0</v>
      </c>
    </row>
    <row r="504" customFormat="false" ht="15" hidden="false" customHeight="false" outlineLevel="0" collapsed="false">
      <c r="A504" s="668" t="s">
        <v>1418</v>
      </c>
      <c r="B504" s="669" t="n">
        <v>44512</v>
      </c>
      <c r="C504" s="668" t="s">
        <v>1280</v>
      </c>
      <c r="D504" s="668" t="s">
        <v>1281</v>
      </c>
      <c r="E504" s="668" t="s">
        <v>1292</v>
      </c>
      <c r="F504" s="670" t="n">
        <v>-1523900</v>
      </c>
      <c r="G504" s="670" t="n">
        <v>0</v>
      </c>
      <c r="H504" s="670" t="n">
        <v>1523900</v>
      </c>
      <c r="I504" s="670" t="n">
        <v>2402900174</v>
      </c>
      <c r="J504" s="671" t="s">
        <v>1283</v>
      </c>
      <c r="L504" s="672" t="n">
        <f aca="false">I503+H504</f>
        <v>2402900174</v>
      </c>
      <c r="M504" s="672" t="n">
        <f aca="false">I504-L504</f>
        <v>0</v>
      </c>
    </row>
    <row r="505" customFormat="false" ht="15" hidden="false" customHeight="false" outlineLevel="0" collapsed="false">
      <c r="A505" s="668" t="s">
        <v>1418</v>
      </c>
      <c r="B505" s="669" t="n">
        <v>44512</v>
      </c>
      <c r="C505" s="668" t="s">
        <v>1280</v>
      </c>
      <c r="D505" s="668" t="s">
        <v>1281</v>
      </c>
      <c r="E505" s="668" t="s">
        <v>1305</v>
      </c>
      <c r="F505" s="670" t="n">
        <v>-8826398</v>
      </c>
      <c r="G505" s="670" t="n">
        <v>0</v>
      </c>
      <c r="H505" s="670" t="n">
        <v>8826398</v>
      </c>
      <c r="I505" s="670" t="n">
        <v>2411726572</v>
      </c>
      <c r="J505" s="671" t="s">
        <v>1283</v>
      </c>
      <c r="L505" s="672" t="n">
        <f aca="false">I504+H505</f>
        <v>2411726572</v>
      </c>
      <c r="M505" s="672" t="n">
        <f aca="false">I505-L505</f>
        <v>0</v>
      </c>
    </row>
    <row r="506" customFormat="false" ht="15" hidden="false" customHeight="false" outlineLevel="0" collapsed="false">
      <c r="A506" s="668" t="s">
        <v>1418</v>
      </c>
      <c r="B506" s="669" t="n">
        <v>44512</v>
      </c>
      <c r="C506" s="668" t="s">
        <v>1280</v>
      </c>
      <c r="D506" s="668" t="s">
        <v>1281</v>
      </c>
      <c r="E506" s="668" t="s">
        <v>1297</v>
      </c>
      <c r="F506" s="670" t="n">
        <v>-2620000</v>
      </c>
      <c r="G506" s="670" t="n">
        <v>0</v>
      </c>
      <c r="H506" s="670" t="n">
        <v>2620000</v>
      </c>
      <c r="I506" s="670" t="n">
        <v>2414346572</v>
      </c>
      <c r="J506" s="671" t="s">
        <v>1283</v>
      </c>
      <c r="L506" s="672" t="n">
        <f aca="false">I505+H506</f>
        <v>2414346572</v>
      </c>
      <c r="M506" s="672" t="n">
        <f aca="false">I506-L506</f>
        <v>0</v>
      </c>
    </row>
    <row r="507" customFormat="false" ht="15" hidden="false" customHeight="false" outlineLevel="0" collapsed="false">
      <c r="A507" s="668" t="s">
        <v>1418</v>
      </c>
      <c r="B507" s="669" t="n">
        <v>44512</v>
      </c>
      <c r="C507" s="668" t="s">
        <v>1280</v>
      </c>
      <c r="D507" s="668" t="s">
        <v>1281</v>
      </c>
      <c r="E507" s="668" t="s">
        <v>1297</v>
      </c>
      <c r="F507" s="670" t="n">
        <v>-500</v>
      </c>
      <c r="G507" s="670" t="n">
        <v>0</v>
      </c>
      <c r="H507" s="670" t="n">
        <v>500</v>
      </c>
      <c r="I507" s="670" t="n">
        <v>2414347072</v>
      </c>
      <c r="J507" s="671" t="s">
        <v>1283</v>
      </c>
      <c r="L507" s="672" t="n">
        <f aca="false">I506+H507</f>
        <v>2414347072</v>
      </c>
      <c r="M507" s="672" t="n">
        <f aca="false">I507-L507</f>
        <v>0</v>
      </c>
    </row>
    <row r="508" customFormat="false" ht="15" hidden="false" customHeight="false" outlineLevel="0" collapsed="false">
      <c r="A508" s="668" t="s">
        <v>1418</v>
      </c>
      <c r="B508" s="669" t="n">
        <v>44512</v>
      </c>
      <c r="C508" s="668" t="s">
        <v>1280</v>
      </c>
      <c r="D508" s="668" t="s">
        <v>1281</v>
      </c>
      <c r="E508" s="668" t="s">
        <v>1309</v>
      </c>
      <c r="F508" s="670" t="n">
        <v>-7976500</v>
      </c>
      <c r="G508" s="670" t="n">
        <v>0</v>
      </c>
      <c r="H508" s="670" t="n">
        <v>7976500</v>
      </c>
      <c r="I508" s="670" t="n">
        <v>2422323572</v>
      </c>
      <c r="J508" s="671" t="s">
        <v>1283</v>
      </c>
      <c r="L508" s="672" t="n">
        <f aca="false">I507+H508</f>
        <v>2422323572</v>
      </c>
      <c r="M508" s="672" t="n">
        <f aca="false">I508-L508</f>
        <v>0</v>
      </c>
    </row>
    <row r="509" customFormat="false" ht="15" hidden="false" customHeight="false" outlineLevel="0" collapsed="false">
      <c r="A509" s="668" t="s">
        <v>1418</v>
      </c>
      <c r="B509" s="669" t="n">
        <v>44512</v>
      </c>
      <c r="C509" s="668" t="s">
        <v>1280</v>
      </c>
      <c r="D509" s="668" t="s">
        <v>1281</v>
      </c>
      <c r="E509" s="668" t="s">
        <v>1301</v>
      </c>
      <c r="F509" s="670" t="n">
        <v>-4212900</v>
      </c>
      <c r="G509" s="670" t="n">
        <v>0</v>
      </c>
      <c r="H509" s="670" t="n">
        <v>4212900</v>
      </c>
      <c r="I509" s="670" t="n">
        <v>2426536472</v>
      </c>
      <c r="J509" s="671" t="s">
        <v>1283</v>
      </c>
      <c r="L509" s="672" t="n">
        <f aca="false">I508+H509</f>
        <v>2426536472</v>
      </c>
      <c r="M509" s="672" t="n">
        <f aca="false">I509-L509</f>
        <v>0</v>
      </c>
    </row>
    <row r="510" customFormat="false" ht="15" hidden="false" customHeight="false" outlineLevel="0" collapsed="false">
      <c r="A510" s="668" t="s">
        <v>1418</v>
      </c>
      <c r="B510" s="669" t="n">
        <v>44512</v>
      </c>
      <c r="C510" s="668" t="s">
        <v>1280</v>
      </c>
      <c r="D510" s="668" t="s">
        <v>1281</v>
      </c>
      <c r="E510" s="668" t="s">
        <v>1296</v>
      </c>
      <c r="F510" s="670" t="n">
        <v>-2937000</v>
      </c>
      <c r="G510" s="670" t="n">
        <v>0</v>
      </c>
      <c r="H510" s="670" t="n">
        <v>2937000</v>
      </c>
      <c r="I510" s="670" t="n">
        <v>2429473472</v>
      </c>
      <c r="J510" s="671" t="s">
        <v>1283</v>
      </c>
      <c r="L510" s="672" t="n">
        <f aca="false">I509+H510</f>
        <v>2429473472</v>
      </c>
      <c r="M510" s="672" t="n">
        <f aca="false">I510-L510</f>
        <v>0</v>
      </c>
    </row>
    <row r="511" customFormat="false" ht="15" hidden="false" customHeight="false" outlineLevel="0" collapsed="false">
      <c r="A511" s="668" t="s">
        <v>1418</v>
      </c>
      <c r="B511" s="669" t="n">
        <v>44512</v>
      </c>
      <c r="C511" s="668" t="s">
        <v>1280</v>
      </c>
      <c r="D511" s="668" t="s">
        <v>1281</v>
      </c>
      <c r="E511" s="668" t="s">
        <v>1303</v>
      </c>
      <c r="F511" s="670" t="n">
        <v>-4136000</v>
      </c>
      <c r="G511" s="670" t="n">
        <v>0</v>
      </c>
      <c r="H511" s="670" t="n">
        <v>4136000</v>
      </c>
      <c r="I511" s="670" t="n">
        <v>2433609472</v>
      </c>
      <c r="J511" s="671" t="s">
        <v>1283</v>
      </c>
      <c r="L511" s="672" t="n">
        <f aca="false">I510+H511</f>
        <v>2433609472</v>
      </c>
      <c r="M511" s="672" t="n">
        <f aca="false">I511-L511</f>
        <v>0</v>
      </c>
    </row>
    <row r="512" customFormat="false" ht="15" hidden="false" customHeight="false" outlineLevel="0" collapsed="false">
      <c r="A512" s="668" t="s">
        <v>1418</v>
      </c>
      <c r="B512" s="669" t="n">
        <v>44512</v>
      </c>
      <c r="C512" s="668" t="s">
        <v>1285</v>
      </c>
      <c r="D512" s="668" t="s">
        <v>1281</v>
      </c>
      <c r="E512" s="668" t="s">
        <v>1423</v>
      </c>
      <c r="F512" s="670" t="n">
        <v>-450000</v>
      </c>
      <c r="G512" s="670" t="n">
        <v>0</v>
      </c>
      <c r="H512" s="670" t="n">
        <v>450000</v>
      </c>
      <c r="I512" s="670" t="n">
        <v>2434059472</v>
      </c>
      <c r="J512" s="671" t="s">
        <v>1283</v>
      </c>
      <c r="L512" s="672" t="n">
        <f aca="false">I511+H512</f>
        <v>2434059472</v>
      </c>
      <c r="M512" s="672" t="n">
        <f aca="false">I512-L512</f>
        <v>0</v>
      </c>
    </row>
    <row r="513" customFormat="false" ht="15" hidden="false" customHeight="false" outlineLevel="0" collapsed="false">
      <c r="A513" s="668" t="s">
        <v>1418</v>
      </c>
      <c r="B513" s="669" t="n">
        <v>44512</v>
      </c>
      <c r="C513" s="668" t="s">
        <v>1280</v>
      </c>
      <c r="D513" s="668" t="s">
        <v>1281</v>
      </c>
      <c r="E513" s="668" t="s">
        <v>1317</v>
      </c>
      <c r="F513" s="670" t="n">
        <v>-3739000</v>
      </c>
      <c r="G513" s="670" t="n">
        <v>0</v>
      </c>
      <c r="H513" s="670" t="n">
        <v>3739000</v>
      </c>
      <c r="I513" s="670" t="n">
        <v>2437798472</v>
      </c>
      <c r="J513" s="671" t="s">
        <v>1283</v>
      </c>
      <c r="L513" s="672" t="n">
        <f aca="false">I512+H513</f>
        <v>2437798472</v>
      </c>
      <c r="M513" s="672" t="n">
        <f aca="false">I513-L513</f>
        <v>0</v>
      </c>
    </row>
    <row r="514" customFormat="false" ht="15" hidden="false" customHeight="false" outlineLevel="0" collapsed="false">
      <c r="A514" s="668" t="s">
        <v>1424</v>
      </c>
      <c r="B514" s="669" t="n">
        <v>44513</v>
      </c>
      <c r="C514" s="668" t="s">
        <v>1280</v>
      </c>
      <c r="D514" s="668" t="s">
        <v>1281</v>
      </c>
      <c r="E514" s="668" t="s">
        <v>1282</v>
      </c>
      <c r="F514" s="670" t="n">
        <v>-987500</v>
      </c>
      <c r="G514" s="670" t="n">
        <v>0</v>
      </c>
      <c r="H514" s="670" t="n">
        <v>987500</v>
      </c>
      <c r="I514" s="670" t="n">
        <v>2438785972</v>
      </c>
      <c r="J514" s="671" t="s">
        <v>1283</v>
      </c>
      <c r="L514" s="672" t="n">
        <f aca="false">I513+H514</f>
        <v>2438785972</v>
      </c>
      <c r="M514" s="672" t="n">
        <f aca="false">I514-L514</f>
        <v>0</v>
      </c>
    </row>
    <row r="515" customFormat="false" ht="15" hidden="false" customHeight="false" outlineLevel="0" collapsed="false">
      <c r="A515" s="668" t="s">
        <v>1418</v>
      </c>
      <c r="B515" s="669" t="n">
        <v>44512</v>
      </c>
      <c r="C515" s="668" t="s">
        <v>1280</v>
      </c>
      <c r="D515" s="668" t="s">
        <v>1281</v>
      </c>
      <c r="E515" s="668" t="s">
        <v>1319</v>
      </c>
      <c r="F515" s="670" t="n">
        <v>-2860000</v>
      </c>
      <c r="G515" s="670" t="n">
        <v>0</v>
      </c>
      <c r="H515" s="670" t="n">
        <v>2860000</v>
      </c>
      <c r="I515" s="670" t="n">
        <v>2441645972</v>
      </c>
      <c r="J515" s="671" t="s">
        <v>1283</v>
      </c>
      <c r="L515" s="672" t="n">
        <f aca="false">I514+H515</f>
        <v>2441645972</v>
      </c>
      <c r="M515" s="672" t="n">
        <f aca="false">I515-L515</f>
        <v>0</v>
      </c>
    </row>
    <row r="516" customFormat="false" ht="15" hidden="false" customHeight="false" outlineLevel="0" collapsed="false">
      <c r="A516" s="668" t="s">
        <v>1418</v>
      </c>
      <c r="B516" s="669" t="n">
        <v>44512</v>
      </c>
      <c r="C516" s="668" t="s">
        <v>1280</v>
      </c>
      <c r="D516" s="668" t="s">
        <v>1281</v>
      </c>
      <c r="E516" s="668" t="s">
        <v>1319</v>
      </c>
      <c r="F516" s="670" t="n">
        <v>-5045040</v>
      </c>
      <c r="G516" s="670" t="n">
        <v>0</v>
      </c>
      <c r="H516" s="670" t="n">
        <v>5045040</v>
      </c>
      <c r="I516" s="670" t="n">
        <v>2446691012</v>
      </c>
      <c r="J516" s="671" t="s">
        <v>1283</v>
      </c>
      <c r="L516" s="672" t="n">
        <f aca="false">I515+H516</f>
        <v>2446691012</v>
      </c>
      <c r="M516" s="672" t="n">
        <f aca="false">I516-L516</f>
        <v>0</v>
      </c>
    </row>
    <row r="517" customFormat="false" ht="15" hidden="false" customHeight="false" outlineLevel="0" collapsed="false">
      <c r="A517" s="668" t="s">
        <v>1418</v>
      </c>
      <c r="B517" s="669" t="n">
        <v>44512</v>
      </c>
      <c r="C517" s="668" t="s">
        <v>1280</v>
      </c>
      <c r="D517" s="668" t="s">
        <v>1281</v>
      </c>
      <c r="E517" s="668" t="s">
        <v>1288</v>
      </c>
      <c r="F517" s="670" t="n">
        <v>-94500</v>
      </c>
      <c r="G517" s="670" t="n">
        <v>0</v>
      </c>
      <c r="H517" s="670" t="n">
        <v>94500</v>
      </c>
      <c r="I517" s="670" t="n">
        <v>2446785512</v>
      </c>
      <c r="J517" s="671" t="s">
        <v>1283</v>
      </c>
      <c r="L517" s="672" t="n">
        <f aca="false">I516+H517</f>
        <v>2446785512</v>
      </c>
      <c r="M517" s="672" t="n">
        <f aca="false">I517-L517</f>
        <v>0</v>
      </c>
    </row>
    <row r="518" customFormat="false" ht="15" hidden="false" customHeight="false" outlineLevel="0" collapsed="false">
      <c r="A518" s="668" t="s">
        <v>1418</v>
      </c>
      <c r="B518" s="669" t="n">
        <v>44512</v>
      </c>
      <c r="C518" s="668" t="s">
        <v>1280</v>
      </c>
      <c r="D518" s="668" t="s">
        <v>1281</v>
      </c>
      <c r="E518" s="668" t="s">
        <v>1288</v>
      </c>
      <c r="F518" s="670" t="n">
        <v>-40040</v>
      </c>
      <c r="G518" s="670" t="n">
        <v>0</v>
      </c>
      <c r="H518" s="670" t="n">
        <v>40040</v>
      </c>
      <c r="I518" s="670" t="n">
        <v>2446825552</v>
      </c>
      <c r="J518" s="671" t="s">
        <v>1283</v>
      </c>
      <c r="L518" s="672" t="n">
        <f aca="false">I517+H518</f>
        <v>2446825552</v>
      </c>
      <c r="M518" s="672" t="n">
        <f aca="false">I518-L518</f>
        <v>0</v>
      </c>
    </row>
    <row r="519" customFormat="false" ht="15" hidden="false" customHeight="false" outlineLevel="0" collapsed="false">
      <c r="A519" s="668" t="s">
        <v>1418</v>
      </c>
      <c r="B519" s="669" t="n">
        <v>44512</v>
      </c>
      <c r="C519" s="668" t="s">
        <v>1280</v>
      </c>
      <c r="D519" s="668" t="s">
        <v>1281</v>
      </c>
      <c r="E519" s="668" t="s">
        <v>1284</v>
      </c>
      <c r="F519" s="670" t="n">
        <v>-5397700</v>
      </c>
      <c r="G519" s="670" t="n">
        <v>0</v>
      </c>
      <c r="H519" s="670" t="n">
        <v>5397700</v>
      </c>
      <c r="I519" s="670" t="n">
        <v>2452223252</v>
      </c>
      <c r="J519" s="671" t="s">
        <v>1283</v>
      </c>
      <c r="L519" s="672" t="n">
        <f aca="false">I518+H519</f>
        <v>2452223252</v>
      </c>
      <c r="M519" s="672" t="n">
        <f aca="false">I519-L519</f>
        <v>0</v>
      </c>
    </row>
    <row r="520" customFormat="false" ht="15" hidden="false" customHeight="false" outlineLevel="0" collapsed="false">
      <c r="A520" s="668" t="s">
        <v>1418</v>
      </c>
      <c r="B520" s="669" t="n">
        <v>44512</v>
      </c>
      <c r="C520" s="668" t="s">
        <v>1280</v>
      </c>
      <c r="D520" s="668" t="s">
        <v>1281</v>
      </c>
      <c r="E520" s="668" t="s">
        <v>1306</v>
      </c>
      <c r="F520" s="670" t="n">
        <v>-734000</v>
      </c>
      <c r="G520" s="670" t="n">
        <v>0</v>
      </c>
      <c r="H520" s="670" t="n">
        <v>734000</v>
      </c>
      <c r="I520" s="670" t="n">
        <v>2452957252</v>
      </c>
      <c r="J520" s="671" t="s">
        <v>1283</v>
      </c>
      <c r="L520" s="672" t="n">
        <f aca="false">I519+H520</f>
        <v>2452957252</v>
      </c>
      <c r="M520" s="672" t="n">
        <f aca="false">I520-L520</f>
        <v>0</v>
      </c>
    </row>
    <row r="521" customFormat="false" ht="15" hidden="false" customHeight="false" outlineLevel="0" collapsed="false">
      <c r="A521" s="668" t="s">
        <v>1418</v>
      </c>
      <c r="B521" s="669" t="n">
        <v>44512</v>
      </c>
      <c r="C521" s="668" t="s">
        <v>1280</v>
      </c>
      <c r="D521" s="668" t="s">
        <v>1281</v>
      </c>
      <c r="E521" s="668" t="s">
        <v>1316</v>
      </c>
      <c r="F521" s="670" t="n">
        <v>-2342000</v>
      </c>
      <c r="G521" s="670" t="n">
        <v>0</v>
      </c>
      <c r="H521" s="670" t="n">
        <v>2342000</v>
      </c>
      <c r="I521" s="670" t="n">
        <v>2455299252</v>
      </c>
      <c r="J521" s="671" t="s">
        <v>1283</v>
      </c>
      <c r="L521" s="672" t="n">
        <f aca="false">I520+H521</f>
        <v>2455299252</v>
      </c>
      <c r="M521" s="672" t="n">
        <f aca="false">I521-L521</f>
        <v>0</v>
      </c>
    </row>
    <row r="522" customFormat="false" ht="15" hidden="false" customHeight="false" outlineLevel="0" collapsed="false">
      <c r="A522" s="668" t="s">
        <v>1418</v>
      </c>
      <c r="B522" s="669" t="n">
        <v>44512</v>
      </c>
      <c r="C522" s="668" t="s">
        <v>1280</v>
      </c>
      <c r="D522" s="668" t="s">
        <v>1281</v>
      </c>
      <c r="E522" s="668" t="s">
        <v>1376</v>
      </c>
      <c r="F522" s="670" t="n">
        <v>-318350</v>
      </c>
      <c r="G522" s="670" t="n">
        <v>0</v>
      </c>
      <c r="H522" s="670" t="n">
        <v>318350</v>
      </c>
      <c r="I522" s="670" t="n">
        <v>2455617602</v>
      </c>
      <c r="J522" s="671" t="s">
        <v>1283</v>
      </c>
      <c r="L522" s="672" t="n">
        <f aca="false">I521+H522</f>
        <v>2455617602</v>
      </c>
      <c r="M522" s="672" t="n">
        <f aca="false">I522-L522</f>
        <v>0</v>
      </c>
    </row>
    <row r="523" customFormat="false" ht="15" hidden="false" customHeight="false" outlineLevel="0" collapsed="false">
      <c r="A523" s="668" t="s">
        <v>1418</v>
      </c>
      <c r="B523" s="669" t="n">
        <v>44512</v>
      </c>
      <c r="C523" s="668" t="s">
        <v>1280</v>
      </c>
      <c r="D523" s="668" t="s">
        <v>1281</v>
      </c>
      <c r="E523" s="668" t="s">
        <v>1311</v>
      </c>
      <c r="F523" s="670" t="n">
        <v>-68550</v>
      </c>
      <c r="G523" s="670" t="n">
        <v>0</v>
      </c>
      <c r="H523" s="670" t="n">
        <v>68550</v>
      </c>
      <c r="I523" s="670" t="n">
        <v>2455686152</v>
      </c>
      <c r="J523" s="671" t="s">
        <v>1283</v>
      </c>
      <c r="L523" s="672" t="n">
        <f aca="false">I522+H523</f>
        <v>2455686152</v>
      </c>
      <c r="M523" s="672" t="n">
        <f aca="false">I523-L523</f>
        <v>0</v>
      </c>
    </row>
    <row r="524" customFormat="false" ht="15" hidden="false" customHeight="false" outlineLevel="0" collapsed="false">
      <c r="A524" s="668" t="s">
        <v>1418</v>
      </c>
      <c r="B524" s="669" t="n">
        <v>44512</v>
      </c>
      <c r="C524" s="668" t="s">
        <v>1280</v>
      </c>
      <c r="D524" s="668" t="s">
        <v>1281</v>
      </c>
      <c r="E524" s="668" t="s">
        <v>1287</v>
      </c>
      <c r="F524" s="670" t="n">
        <v>-41590</v>
      </c>
      <c r="G524" s="670" t="n">
        <v>0</v>
      </c>
      <c r="H524" s="670" t="n">
        <v>41590</v>
      </c>
      <c r="I524" s="670" t="n">
        <v>2455727742</v>
      </c>
      <c r="J524" s="671" t="s">
        <v>1283</v>
      </c>
      <c r="L524" s="672" t="n">
        <f aca="false">I523+H524</f>
        <v>2455727742</v>
      </c>
      <c r="M524" s="672" t="n">
        <f aca="false">I524-L524</f>
        <v>0</v>
      </c>
    </row>
    <row r="525" customFormat="false" ht="15" hidden="false" customHeight="false" outlineLevel="0" collapsed="false">
      <c r="A525" s="668" t="s">
        <v>1418</v>
      </c>
      <c r="B525" s="669" t="n">
        <v>44512</v>
      </c>
      <c r="C525" s="668" t="s">
        <v>1280</v>
      </c>
      <c r="D525" s="668" t="s">
        <v>1281</v>
      </c>
      <c r="E525" s="668" t="s">
        <v>1287</v>
      </c>
      <c r="F525" s="670" t="n">
        <v>-78000</v>
      </c>
      <c r="G525" s="670" t="n">
        <v>0</v>
      </c>
      <c r="H525" s="670" t="n">
        <v>78000</v>
      </c>
      <c r="I525" s="670" t="n">
        <v>2455805742</v>
      </c>
      <c r="J525" s="671" t="s">
        <v>1283</v>
      </c>
      <c r="L525" s="672" t="n">
        <f aca="false">I524+H525</f>
        <v>2455805742</v>
      </c>
      <c r="M525" s="672" t="n">
        <f aca="false">I525-L525</f>
        <v>0</v>
      </c>
    </row>
    <row r="526" customFormat="false" ht="15" hidden="false" customHeight="false" outlineLevel="0" collapsed="false">
      <c r="A526" s="668" t="s">
        <v>1418</v>
      </c>
      <c r="B526" s="669" t="n">
        <v>44512</v>
      </c>
      <c r="C526" s="668" t="s">
        <v>1280</v>
      </c>
      <c r="D526" s="668" t="s">
        <v>1281</v>
      </c>
      <c r="E526" s="668" t="s">
        <v>1291</v>
      </c>
      <c r="F526" s="670" t="n">
        <v>-45900</v>
      </c>
      <c r="G526" s="670" t="n">
        <v>0</v>
      </c>
      <c r="H526" s="670" t="n">
        <v>45900</v>
      </c>
      <c r="I526" s="670" t="n">
        <v>2455851642</v>
      </c>
      <c r="J526" s="671" t="s">
        <v>1283</v>
      </c>
      <c r="L526" s="672" t="n">
        <f aca="false">I525+H526</f>
        <v>2455851642</v>
      </c>
      <c r="M526" s="672" t="n">
        <f aca="false">I526-L526</f>
        <v>0</v>
      </c>
    </row>
    <row r="527" customFormat="false" ht="15" hidden="false" customHeight="false" outlineLevel="0" collapsed="false">
      <c r="A527" s="668" t="s">
        <v>1418</v>
      </c>
      <c r="B527" s="669" t="n">
        <v>44512</v>
      </c>
      <c r="C527" s="668" t="s">
        <v>1280</v>
      </c>
      <c r="D527" s="668" t="s">
        <v>1281</v>
      </c>
      <c r="E527" s="668" t="s">
        <v>1371</v>
      </c>
      <c r="F527" s="670" t="n">
        <v>-7101500</v>
      </c>
      <c r="G527" s="670" t="n">
        <v>0</v>
      </c>
      <c r="H527" s="670" t="n">
        <v>7101500</v>
      </c>
      <c r="I527" s="670" t="n">
        <v>2462953142</v>
      </c>
      <c r="J527" s="671" t="s">
        <v>1283</v>
      </c>
      <c r="L527" s="672" t="n">
        <f aca="false">I526+H527</f>
        <v>2462953142</v>
      </c>
      <c r="M527" s="672" t="n">
        <f aca="false">I527-L527</f>
        <v>0</v>
      </c>
    </row>
    <row r="528" customFormat="false" ht="15" hidden="false" customHeight="false" outlineLevel="0" collapsed="false">
      <c r="A528" s="668" t="s">
        <v>1418</v>
      </c>
      <c r="B528" s="669" t="n">
        <v>44512</v>
      </c>
      <c r="C528" s="668" t="s">
        <v>1280</v>
      </c>
      <c r="D528" s="668" t="s">
        <v>1281</v>
      </c>
      <c r="E528" s="668" t="s">
        <v>1284</v>
      </c>
      <c r="F528" s="670" t="n">
        <v>-227302</v>
      </c>
      <c r="G528" s="670" t="n">
        <v>0</v>
      </c>
      <c r="H528" s="670" t="n">
        <v>227302</v>
      </c>
      <c r="I528" s="670" t="n">
        <v>2463180444</v>
      </c>
      <c r="J528" s="671" t="s">
        <v>1283</v>
      </c>
      <c r="L528" s="672" t="n">
        <f aca="false">I527+H528</f>
        <v>2463180444</v>
      </c>
      <c r="M528" s="672" t="n">
        <f aca="false">I528-L528</f>
        <v>0</v>
      </c>
    </row>
    <row r="529" customFormat="false" ht="15" hidden="false" customHeight="false" outlineLevel="0" collapsed="false">
      <c r="A529" s="668" t="s">
        <v>1418</v>
      </c>
      <c r="B529" s="669" t="n">
        <v>44512</v>
      </c>
      <c r="C529" s="668" t="s">
        <v>1280</v>
      </c>
      <c r="D529" s="668" t="s">
        <v>1281</v>
      </c>
      <c r="E529" s="668" t="s">
        <v>1293</v>
      </c>
      <c r="F529" s="670" t="n">
        <v>-10650738</v>
      </c>
      <c r="G529" s="670" t="n">
        <v>0</v>
      </c>
      <c r="H529" s="670" t="n">
        <v>10650738</v>
      </c>
      <c r="I529" s="670" t="n">
        <v>2473831182</v>
      </c>
      <c r="J529" s="671" t="s">
        <v>1283</v>
      </c>
      <c r="L529" s="672" t="n">
        <f aca="false">I528+H529</f>
        <v>2473831182</v>
      </c>
      <c r="M529" s="672" t="n">
        <f aca="false">I529-L529</f>
        <v>0</v>
      </c>
    </row>
    <row r="530" customFormat="false" ht="15" hidden="false" customHeight="false" outlineLevel="0" collapsed="false">
      <c r="A530" s="668" t="s">
        <v>1418</v>
      </c>
      <c r="B530" s="669" t="n">
        <v>44512</v>
      </c>
      <c r="C530" s="668" t="s">
        <v>1280</v>
      </c>
      <c r="D530" s="668" t="s">
        <v>1281</v>
      </c>
      <c r="E530" s="668" t="s">
        <v>1307</v>
      </c>
      <c r="F530" s="670" t="n">
        <v>-9431650</v>
      </c>
      <c r="G530" s="670" t="n">
        <v>0</v>
      </c>
      <c r="H530" s="670" t="n">
        <v>9431650</v>
      </c>
      <c r="I530" s="670" t="n">
        <v>2483262832</v>
      </c>
      <c r="J530" s="671" t="s">
        <v>1283</v>
      </c>
      <c r="L530" s="672" t="n">
        <f aca="false">I529+H530</f>
        <v>2483262832</v>
      </c>
      <c r="M530" s="672" t="n">
        <f aca="false">I530-L530</f>
        <v>0</v>
      </c>
    </row>
    <row r="531" customFormat="false" ht="15" hidden="false" customHeight="false" outlineLevel="0" collapsed="false">
      <c r="A531" s="668" t="s">
        <v>1418</v>
      </c>
      <c r="B531" s="669" t="n">
        <v>44512</v>
      </c>
      <c r="C531" s="668" t="s">
        <v>1280</v>
      </c>
      <c r="D531" s="668" t="s">
        <v>1281</v>
      </c>
      <c r="E531" s="668" t="s">
        <v>1307</v>
      </c>
      <c r="F531" s="670" t="n">
        <v>-44474</v>
      </c>
      <c r="G531" s="670" t="n">
        <v>0</v>
      </c>
      <c r="H531" s="670" t="n">
        <v>44474</v>
      </c>
      <c r="I531" s="670" t="n">
        <v>2483307306</v>
      </c>
      <c r="J531" s="671" t="s">
        <v>1283</v>
      </c>
      <c r="L531" s="672" t="n">
        <f aca="false">I530+H531</f>
        <v>2483307306</v>
      </c>
      <c r="M531" s="672" t="n">
        <f aca="false">I531-L531</f>
        <v>0</v>
      </c>
    </row>
    <row r="532" customFormat="false" ht="15" hidden="false" customHeight="false" outlineLevel="0" collapsed="false">
      <c r="A532" s="668" t="s">
        <v>1418</v>
      </c>
      <c r="B532" s="669" t="n">
        <v>44512</v>
      </c>
      <c r="C532" s="668" t="s">
        <v>1280</v>
      </c>
      <c r="D532" s="668" t="s">
        <v>1281</v>
      </c>
      <c r="E532" s="668" t="s">
        <v>1296</v>
      </c>
      <c r="F532" s="670" t="n">
        <v>-141500</v>
      </c>
      <c r="G532" s="670" t="n">
        <v>0</v>
      </c>
      <c r="H532" s="670" t="n">
        <v>141500</v>
      </c>
      <c r="I532" s="670" t="n">
        <v>2483448806</v>
      </c>
      <c r="J532" s="671" t="s">
        <v>1283</v>
      </c>
      <c r="L532" s="672" t="n">
        <f aca="false">I531+H532</f>
        <v>2483448806</v>
      </c>
      <c r="M532" s="672" t="n">
        <f aca="false">I532-L532</f>
        <v>0</v>
      </c>
    </row>
    <row r="533" customFormat="false" ht="15" hidden="false" customHeight="false" outlineLevel="0" collapsed="false">
      <c r="A533" s="668" t="s">
        <v>1418</v>
      </c>
      <c r="B533" s="669" t="n">
        <v>44512</v>
      </c>
      <c r="C533" s="668" t="s">
        <v>1280</v>
      </c>
      <c r="D533" s="668" t="s">
        <v>1281</v>
      </c>
      <c r="E533" s="668" t="s">
        <v>1376</v>
      </c>
      <c r="F533" s="670" t="n">
        <v>-190750</v>
      </c>
      <c r="G533" s="670" t="n">
        <v>0</v>
      </c>
      <c r="H533" s="670" t="n">
        <v>190750</v>
      </c>
      <c r="I533" s="670" t="n">
        <v>2483639556</v>
      </c>
      <c r="J533" s="671" t="s">
        <v>1283</v>
      </c>
      <c r="L533" s="672" t="n">
        <f aca="false">I532+H533</f>
        <v>2483639556</v>
      </c>
      <c r="M533" s="672" t="n">
        <f aca="false">I533-L533</f>
        <v>0</v>
      </c>
    </row>
    <row r="534" customFormat="false" ht="15" hidden="false" customHeight="false" outlineLevel="0" collapsed="false">
      <c r="A534" s="668" t="s">
        <v>1418</v>
      </c>
      <c r="B534" s="669" t="n">
        <v>44512</v>
      </c>
      <c r="C534" s="668" t="s">
        <v>1280</v>
      </c>
      <c r="D534" s="668" t="s">
        <v>1281</v>
      </c>
      <c r="E534" s="668" t="s">
        <v>1425</v>
      </c>
      <c r="F534" s="670" t="n">
        <v>-1661000</v>
      </c>
      <c r="G534" s="670" t="n">
        <v>0</v>
      </c>
      <c r="H534" s="670" t="n">
        <v>1661000</v>
      </c>
      <c r="I534" s="670" t="n">
        <v>2485300556</v>
      </c>
      <c r="J534" s="671" t="s">
        <v>1283</v>
      </c>
      <c r="L534" s="672" t="n">
        <f aca="false">I533+H534</f>
        <v>2485300556</v>
      </c>
      <c r="M534" s="672" t="n">
        <f aca="false">I534-L534</f>
        <v>0</v>
      </c>
    </row>
    <row r="535" customFormat="false" ht="15" hidden="false" customHeight="false" outlineLevel="0" collapsed="false">
      <c r="A535" s="668" t="s">
        <v>1418</v>
      </c>
      <c r="B535" s="669" t="n">
        <v>44512</v>
      </c>
      <c r="C535" s="668" t="s">
        <v>1280</v>
      </c>
      <c r="D535" s="668" t="s">
        <v>1281</v>
      </c>
      <c r="E535" s="668" t="s">
        <v>1311</v>
      </c>
      <c r="F535" s="670" t="n">
        <v>-493900</v>
      </c>
      <c r="G535" s="670" t="n">
        <v>0</v>
      </c>
      <c r="H535" s="670" t="n">
        <v>493900</v>
      </c>
      <c r="I535" s="670" t="n">
        <v>2485794456</v>
      </c>
      <c r="J535" s="671" t="s">
        <v>1283</v>
      </c>
      <c r="L535" s="672" t="n">
        <f aca="false">I534+H535</f>
        <v>2485794456</v>
      </c>
      <c r="M535" s="672" t="n">
        <f aca="false">I535-L535</f>
        <v>0</v>
      </c>
    </row>
    <row r="536" customFormat="false" ht="15" hidden="false" customHeight="false" outlineLevel="0" collapsed="false">
      <c r="A536" s="668" t="s">
        <v>1418</v>
      </c>
      <c r="B536" s="669" t="n">
        <v>44512</v>
      </c>
      <c r="C536" s="668" t="s">
        <v>1280</v>
      </c>
      <c r="D536" s="668" t="s">
        <v>1281</v>
      </c>
      <c r="E536" s="668" t="s">
        <v>1299</v>
      </c>
      <c r="F536" s="670" t="n">
        <v>-7622723</v>
      </c>
      <c r="G536" s="670" t="n">
        <v>0</v>
      </c>
      <c r="H536" s="670" t="n">
        <v>7622723</v>
      </c>
      <c r="I536" s="670" t="n">
        <v>2493417179</v>
      </c>
      <c r="J536" s="671" t="s">
        <v>1283</v>
      </c>
      <c r="L536" s="672" t="n">
        <f aca="false">I535+H536</f>
        <v>2493417179</v>
      </c>
      <c r="M536" s="672" t="n">
        <f aca="false">I536-L536</f>
        <v>0</v>
      </c>
    </row>
    <row r="537" customFormat="false" ht="15" hidden="false" customHeight="false" outlineLevel="0" collapsed="false">
      <c r="A537" s="668" t="s">
        <v>1418</v>
      </c>
      <c r="B537" s="669" t="n">
        <v>44512</v>
      </c>
      <c r="C537" s="668" t="s">
        <v>1280</v>
      </c>
      <c r="D537" s="668" t="s">
        <v>1281</v>
      </c>
      <c r="E537" s="668" t="s">
        <v>1291</v>
      </c>
      <c r="F537" s="670" t="n">
        <v>-1408500</v>
      </c>
      <c r="G537" s="670" t="n">
        <v>0</v>
      </c>
      <c r="H537" s="670" t="n">
        <v>1408500</v>
      </c>
      <c r="I537" s="670" t="n">
        <v>2494825679</v>
      </c>
      <c r="J537" s="671" t="s">
        <v>1283</v>
      </c>
      <c r="L537" s="672" t="n">
        <f aca="false">I536+H537</f>
        <v>2494825679</v>
      </c>
      <c r="M537" s="672" t="n">
        <f aca="false">I537-L537</f>
        <v>0</v>
      </c>
    </row>
    <row r="538" customFormat="false" ht="15" hidden="false" customHeight="false" outlineLevel="0" collapsed="false">
      <c r="A538" s="668" t="s">
        <v>1418</v>
      </c>
      <c r="B538" s="669" t="n">
        <v>44512</v>
      </c>
      <c r="C538" s="668" t="s">
        <v>1280</v>
      </c>
      <c r="D538" s="668" t="s">
        <v>1281</v>
      </c>
      <c r="E538" s="668" t="s">
        <v>1318</v>
      </c>
      <c r="F538" s="670" t="n">
        <v>-1679986</v>
      </c>
      <c r="G538" s="670" t="n">
        <v>0</v>
      </c>
      <c r="H538" s="670" t="n">
        <v>1679986</v>
      </c>
      <c r="I538" s="670" t="n">
        <v>2496505665</v>
      </c>
      <c r="J538" s="671" t="s">
        <v>1283</v>
      </c>
      <c r="L538" s="672" t="n">
        <f aca="false">I537+H538</f>
        <v>2496505665</v>
      </c>
      <c r="M538" s="672" t="n">
        <f aca="false">I538-L538</f>
        <v>0</v>
      </c>
    </row>
    <row r="539" customFormat="false" ht="15" hidden="false" customHeight="false" outlineLevel="0" collapsed="false">
      <c r="A539" s="668" t="s">
        <v>1418</v>
      </c>
      <c r="B539" s="669" t="n">
        <v>44512</v>
      </c>
      <c r="C539" s="668" t="s">
        <v>1280</v>
      </c>
      <c r="D539" s="668" t="s">
        <v>1281</v>
      </c>
      <c r="E539" s="668" t="s">
        <v>1416</v>
      </c>
      <c r="F539" s="670" t="n">
        <v>-648150</v>
      </c>
      <c r="G539" s="670" t="n">
        <v>0</v>
      </c>
      <c r="H539" s="670" t="n">
        <v>648150</v>
      </c>
      <c r="I539" s="670" t="n">
        <v>2497153815</v>
      </c>
      <c r="J539" s="671" t="s">
        <v>1283</v>
      </c>
      <c r="L539" s="672" t="n">
        <f aca="false">I538+H539</f>
        <v>2497153815</v>
      </c>
      <c r="M539" s="672" t="n">
        <f aca="false">I539-L539</f>
        <v>0</v>
      </c>
    </row>
    <row r="540" customFormat="false" ht="15" hidden="false" customHeight="false" outlineLevel="0" collapsed="false">
      <c r="A540" s="668" t="s">
        <v>1418</v>
      </c>
      <c r="B540" s="669" t="n">
        <v>44512</v>
      </c>
      <c r="C540" s="668" t="s">
        <v>1285</v>
      </c>
      <c r="D540" s="668" t="s">
        <v>1281</v>
      </c>
      <c r="E540" s="668" t="s">
        <v>1286</v>
      </c>
      <c r="F540" s="670" t="n">
        <v>-39900000</v>
      </c>
      <c r="G540" s="670" t="n">
        <v>0</v>
      </c>
      <c r="H540" s="670" t="n">
        <v>39900000</v>
      </c>
      <c r="I540" s="670" t="n">
        <v>2537053815</v>
      </c>
      <c r="J540" s="671" t="s">
        <v>1283</v>
      </c>
      <c r="L540" s="672" t="n">
        <f aca="false">I539+H540</f>
        <v>2537053815</v>
      </c>
      <c r="M540" s="672" t="n">
        <f aca="false">I540-L540</f>
        <v>0</v>
      </c>
    </row>
    <row r="541" customFormat="false" ht="15" hidden="false" customHeight="false" outlineLevel="0" collapsed="false">
      <c r="A541" s="668" t="s">
        <v>1418</v>
      </c>
      <c r="B541" s="669" t="n">
        <v>44512</v>
      </c>
      <c r="C541" s="668" t="s">
        <v>1285</v>
      </c>
      <c r="D541" s="668" t="s">
        <v>1281</v>
      </c>
      <c r="E541" s="668" t="s">
        <v>1426</v>
      </c>
      <c r="F541" s="670" t="n">
        <v>-28500</v>
      </c>
      <c r="G541" s="670" t="n">
        <v>0</v>
      </c>
      <c r="H541" s="670" t="n">
        <v>28500</v>
      </c>
      <c r="I541" s="670" t="n">
        <v>2537082315</v>
      </c>
      <c r="J541" s="671" t="s">
        <v>1283</v>
      </c>
      <c r="L541" s="672" t="n">
        <f aca="false">I540+H541</f>
        <v>2537082315</v>
      </c>
      <c r="M541" s="672" t="n">
        <f aca="false">I541-L541</f>
        <v>0</v>
      </c>
    </row>
    <row r="542" customFormat="false" ht="15" hidden="false" customHeight="false" outlineLevel="0" collapsed="false">
      <c r="A542" s="668" t="s">
        <v>1418</v>
      </c>
      <c r="B542" s="669" t="n">
        <v>44512</v>
      </c>
      <c r="C542" s="668" t="s">
        <v>1389</v>
      </c>
      <c r="D542" s="668" t="s">
        <v>1281</v>
      </c>
      <c r="E542" s="668" t="s">
        <v>1427</v>
      </c>
      <c r="F542" s="670" t="n">
        <v>-13600</v>
      </c>
      <c r="G542" s="670" t="n">
        <v>0</v>
      </c>
      <c r="H542" s="670" t="n">
        <v>13600</v>
      </c>
      <c r="I542" s="670" t="n">
        <v>2537095915</v>
      </c>
      <c r="J542" s="671" t="s">
        <v>1283</v>
      </c>
      <c r="L542" s="672" t="n">
        <f aca="false">I541+H542</f>
        <v>2537095915</v>
      </c>
      <c r="M542" s="672" t="n">
        <f aca="false">I542-L542</f>
        <v>0</v>
      </c>
    </row>
    <row r="543" customFormat="false" ht="15" hidden="false" customHeight="false" outlineLevel="0" collapsed="false">
      <c r="A543" s="668" t="s">
        <v>1418</v>
      </c>
      <c r="B543" s="669" t="n">
        <v>44512</v>
      </c>
      <c r="C543" s="668" t="s">
        <v>1285</v>
      </c>
      <c r="D543" s="668" t="s">
        <v>1281</v>
      </c>
      <c r="E543" s="668" t="s">
        <v>1320</v>
      </c>
      <c r="F543" s="670" t="n">
        <v>-8000</v>
      </c>
      <c r="G543" s="670" t="n">
        <v>0</v>
      </c>
      <c r="H543" s="670" t="n">
        <v>8000</v>
      </c>
      <c r="I543" s="670" t="n">
        <v>2537103915</v>
      </c>
      <c r="J543" s="671" t="s">
        <v>1283</v>
      </c>
      <c r="L543" s="672" t="n">
        <f aca="false">I542+H543</f>
        <v>2537103915</v>
      </c>
      <c r="M543" s="672" t="n">
        <f aca="false">I543-L543</f>
        <v>0</v>
      </c>
    </row>
    <row r="544" customFormat="false" ht="15" hidden="false" customHeight="false" outlineLevel="0" collapsed="false">
      <c r="A544" s="668" t="s">
        <v>1418</v>
      </c>
      <c r="B544" s="669" t="n">
        <v>44512</v>
      </c>
      <c r="C544" s="668" t="s">
        <v>1285</v>
      </c>
      <c r="D544" s="668" t="s">
        <v>1281</v>
      </c>
      <c r="E544" s="668" t="s">
        <v>1322</v>
      </c>
      <c r="F544" s="670" t="n">
        <v>-1500000</v>
      </c>
      <c r="G544" s="670" t="n">
        <v>0</v>
      </c>
      <c r="H544" s="670" t="n">
        <v>1500000</v>
      </c>
      <c r="I544" s="670" t="n">
        <v>2538603915</v>
      </c>
      <c r="J544" s="671" t="s">
        <v>1283</v>
      </c>
      <c r="L544" s="672" t="n">
        <f aca="false">I543+H544</f>
        <v>2538603915</v>
      </c>
      <c r="M544" s="672" t="n">
        <f aca="false">I544-L544</f>
        <v>0</v>
      </c>
    </row>
    <row r="545" customFormat="false" ht="15" hidden="false" customHeight="false" outlineLevel="0" collapsed="false">
      <c r="A545" s="668" t="s">
        <v>1418</v>
      </c>
      <c r="B545" s="669" t="n">
        <v>44512</v>
      </c>
      <c r="C545" s="668" t="s">
        <v>1280</v>
      </c>
      <c r="D545" s="668" t="s">
        <v>1281</v>
      </c>
      <c r="E545" s="668" t="s">
        <v>1323</v>
      </c>
      <c r="F545" s="670" t="n">
        <v>-125000</v>
      </c>
      <c r="G545" s="670" t="n">
        <v>0</v>
      </c>
      <c r="H545" s="670" t="n">
        <v>125000</v>
      </c>
      <c r="I545" s="670" t="n">
        <v>2538728915</v>
      </c>
      <c r="J545" s="671" t="s">
        <v>1283</v>
      </c>
      <c r="L545" s="672" t="n">
        <f aca="false">I544+H545</f>
        <v>2538728915</v>
      </c>
      <c r="M545" s="672" t="n">
        <f aca="false">I545-L545</f>
        <v>0</v>
      </c>
    </row>
    <row r="546" customFormat="false" ht="15" hidden="false" customHeight="false" outlineLevel="0" collapsed="false">
      <c r="A546" s="668" t="s">
        <v>1418</v>
      </c>
      <c r="B546" s="669" t="n">
        <v>44512</v>
      </c>
      <c r="C546" s="668" t="s">
        <v>1280</v>
      </c>
      <c r="D546" s="668" t="s">
        <v>1281</v>
      </c>
      <c r="E546" s="668" t="s">
        <v>1309</v>
      </c>
      <c r="F546" s="670" t="n">
        <v>-1055600</v>
      </c>
      <c r="G546" s="670" t="n">
        <v>0</v>
      </c>
      <c r="H546" s="670" t="n">
        <v>1055600</v>
      </c>
      <c r="I546" s="670" t="n">
        <v>2539784515</v>
      </c>
      <c r="J546" s="671" t="s">
        <v>1283</v>
      </c>
      <c r="L546" s="672" t="n">
        <f aca="false">I545+H546</f>
        <v>2539784515</v>
      </c>
      <c r="M546" s="672" t="n">
        <f aca="false">I546-L546</f>
        <v>0</v>
      </c>
    </row>
    <row r="547" customFormat="false" ht="15" hidden="false" customHeight="false" outlineLevel="0" collapsed="false">
      <c r="A547" s="668" t="s">
        <v>1418</v>
      </c>
      <c r="B547" s="669" t="n">
        <v>44512</v>
      </c>
      <c r="C547" s="668" t="s">
        <v>1280</v>
      </c>
      <c r="D547" s="668" t="s">
        <v>1281</v>
      </c>
      <c r="E547" s="668" t="s">
        <v>1428</v>
      </c>
      <c r="F547" s="670" t="n">
        <v>-8500000</v>
      </c>
      <c r="G547" s="670" t="n">
        <v>0</v>
      </c>
      <c r="H547" s="670" t="n">
        <v>8500000</v>
      </c>
      <c r="I547" s="670" t="n">
        <v>2548284515</v>
      </c>
      <c r="J547" s="671" t="s">
        <v>1283</v>
      </c>
      <c r="L547" s="672" t="n">
        <f aca="false">I546+H547</f>
        <v>2548284515</v>
      </c>
      <c r="M547" s="672" t="n">
        <f aca="false">I547-L547</f>
        <v>0</v>
      </c>
    </row>
    <row r="548" customFormat="false" ht="15" hidden="false" customHeight="false" outlineLevel="0" collapsed="false">
      <c r="A548" s="668" t="s">
        <v>1418</v>
      </c>
      <c r="B548" s="669" t="n">
        <v>44512</v>
      </c>
      <c r="C548" s="668" t="s">
        <v>1280</v>
      </c>
      <c r="D548" s="668" t="s">
        <v>1281</v>
      </c>
      <c r="E548" s="668" t="s">
        <v>1311</v>
      </c>
      <c r="F548" s="670" t="n">
        <v>-25600</v>
      </c>
      <c r="G548" s="670" t="n">
        <v>0</v>
      </c>
      <c r="H548" s="670" t="n">
        <v>25600</v>
      </c>
      <c r="I548" s="670" t="n">
        <v>2548310115</v>
      </c>
      <c r="J548" s="671" t="s">
        <v>1283</v>
      </c>
      <c r="L548" s="672" t="n">
        <f aca="false">I547+H548</f>
        <v>2548310115</v>
      </c>
      <c r="M548" s="672" t="n">
        <f aca="false">I548-L548</f>
        <v>0</v>
      </c>
    </row>
    <row r="549" customFormat="false" ht="15" hidden="false" customHeight="false" outlineLevel="0" collapsed="false">
      <c r="A549" s="668" t="s">
        <v>1424</v>
      </c>
      <c r="B549" s="669" t="n">
        <v>44513</v>
      </c>
      <c r="C549" s="668" t="s">
        <v>1429</v>
      </c>
      <c r="D549" s="668" t="s">
        <v>1281</v>
      </c>
      <c r="E549" s="668" t="s">
        <v>1430</v>
      </c>
      <c r="F549" s="670" t="n">
        <v>-6847000</v>
      </c>
      <c r="G549" s="670" t="n">
        <v>0</v>
      </c>
      <c r="H549" s="670" t="n">
        <v>6847000</v>
      </c>
      <c r="I549" s="670" t="n">
        <v>2555157115</v>
      </c>
      <c r="J549" s="671" t="s">
        <v>1283</v>
      </c>
      <c r="L549" s="672" t="n">
        <f aca="false">I548+H549</f>
        <v>2555157115</v>
      </c>
      <c r="M549" s="672" t="n">
        <f aca="false">I549-L549</f>
        <v>0</v>
      </c>
    </row>
    <row r="550" customFormat="false" ht="15" hidden="false" customHeight="false" outlineLevel="0" collapsed="false">
      <c r="A550" s="668" t="s">
        <v>1424</v>
      </c>
      <c r="B550" s="669" t="n">
        <v>44513</v>
      </c>
      <c r="C550" s="668" t="s">
        <v>1280</v>
      </c>
      <c r="D550" s="668" t="s">
        <v>1281</v>
      </c>
      <c r="E550" s="668" t="s">
        <v>1324</v>
      </c>
      <c r="F550" s="670" t="n">
        <v>-4665000</v>
      </c>
      <c r="G550" s="670" t="n">
        <v>0</v>
      </c>
      <c r="H550" s="670" t="n">
        <v>4665000</v>
      </c>
      <c r="I550" s="670" t="n">
        <v>2559822115</v>
      </c>
      <c r="J550" s="671" t="s">
        <v>1283</v>
      </c>
      <c r="L550" s="672" t="n">
        <f aca="false">I549+H550</f>
        <v>2559822115</v>
      </c>
      <c r="M550" s="672" t="n">
        <f aca="false">I550-L550</f>
        <v>0</v>
      </c>
    </row>
    <row r="551" customFormat="false" ht="15" hidden="false" customHeight="false" outlineLevel="0" collapsed="false">
      <c r="A551" s="668" t="s">
        <v>1424</v>
      </c>
      <c r="B551" s="669" t="n">
        <v>44513</v>
      </c>
      <c r="C551" s="668" t="s">
        <v>1285</v>
      </c>
      <c r="D551" s="668" t="s">
        <v>1281</v>
      </c>
      <c r="E551" s="668" t="s">
        <v>1431</v>
      </c>
      <c r="F551" s="670" t="n">
        <v>-180000</v>
      </c>
      <c r="G551" s="670" t="n">
        <v>0</v>
      </c>
      <c r="H551" s="670" t="n">
        <v>180000</v>
      </c>
      <c r="I551" s="670" t="n">
        <v>2560002115</v>
      </c>
      <c r="J551" s="671" t="s">
        <v>1283</v>
      </c>
      <c r="L551" s="672" t="n">
        <f aca="false">I550+H551</f>
        <v>2560002115</v>
      </c>
      <c r="M551" s="672" t="n">
        <f aca="false">I551-L551</f>
        <v>0</v>
      </c>
    </row>
    <row r="552" customFormat="false" ht="15" hidden="false" customHeight="false" outlineLevel="0" collapsed="false">
      <c r="A552" s="668" t="s">
        <v>1424</v>
      </c>
      <c r="B552" s="669" t="n">
        <v>44513</v>
      </c>
      <c r="C552" s="668" t="s">
        <v>1280</v>
      </c>
      <c r="D552" s="668" t="s">
        <v>1281</v>
      </c>
      <c r="E552" s="668" t="s">
        <v>1432</v>
      </c>
      <c r="F552" s="670" t="n">
        <v>-339000</v>
      </c>
      <c r="G552" s="670" t="n">
        <v>0</v>
      </c>
      <c r="H552" s="670" t="n">
        <v>339000</v>
      </c>
      <c r="I552" s="670" t="n">
        <v>2560341115</v>
      </c>
      <c r="J552" s="671" t="s">
        <v>1283</v>
      </c>
      <c r="L552" s="672" t="n">
        <f aca="false">I551+H552</f>
        <v>2560341115</v>
      </c>
      <c r="M552" s="672" t="n">
        <f aca="false">I552-L552</f>
        <v>0</v>
      </c>
    </row>
    <row r="553" customFormat="false" ht="15" hidden="false" customHeight="false" outlineLevel="0" collapsed="false">
      <c r="A553" s="668" t="s">
        <v>1424</v>
      </c>
      <c r="B553" s="669" t="n">
        <v>44513</v>
      </c>
      <c r="C553" s="668" t="s">
        <v>1280</v>
      </c>
      <c r="D553" s="668" t="s">
        <v>1281</v>
      </c>
      <c r="E553" s="668" t="s">
        <v>1301</v>
      </c>
      <c r="F553" s="670" t="n">
        <v>-3632450</v>
      </c>
      <c r="G553" s="670" t="n">
        <v>0</v>
      </c>
      <c r="H553" s="670" t="n">
        <v>3632450</v>
      </c>
      <c r="I553" s="670" t="n">
        <v>2563973565</v>
      </c>
      <c r="J553" s="671" t="s">
        <v>1283</v>
      </c>
      <c r="L553" s="672" t="n">
        <f aca="false">I552+H553</f>
        <v>2563973565</v>
      </c>
      <c r="M553" s="672" t="n">
        <f aca="false">I553-L553</f>
        <v>0</v>
      </c>
    </row>
    <row r="554" customFormat="false" ht="15" hidden="false" customHeight="false" outlineLevel="0" collapsed="false">
      <c r="A554" s="668" t="s">
        <v>1424</v>
      </c>
      <c r="B554" s="669" t="n">
        <v>44513</v>
      </c>
      <c r="C554" s="668" t="s">
        <v>1280</v>
      </c>
      <c r="D554" s="668" t="s">
        <v>1281</v>
      </c>
      <c r="E554" s="668" t="s">
        <v>1305</v>
      </c>
      <c r="F554" s="670" t="n">
        <v>-9518990</v>
      </c>
      <c r="G554" s="670" t="n">
        <v>0</v>
      </c>
      <c r="H554" s="670" t="n">
        <v>9518990</v>
      </c>
      <c r="I554" s="670" t="n">
        <v>2573492555</v>
      </c>
      <c r="J554" s="671" t="s">
        <v>1283</v>
      </c>
      <c r="L554" s="672" t="n">
        <f aca="false">I553+H554</f>
        <v>2573492555</v>
      </c>
      <c r="M554" s="672" t="n">
        <f aca="false">I554-L554</f>
        <v>0</v>
      </c>
    </row>
    <row r="555" customFormat="false" ht="15" hidden="false" customHeight="false" outlineLevel="0" collapsed="false">
      <c r="A555" s="668" t="s">
        <v>1424</v>
      </c>
      <c r="B555" s="669" t="n">
        <v>44513</v>
      </c>
      <c r="C555" s="668" t="s">
        <v>1280</v>
      </c>
      <c r="D555" s="668" t="s">
        <v>1281</v>
      </c>
      <c r="E555" s="668" t="s">
        <v>1293</v>
      </c>
      <c r="F555" s="670" t="n">
        <v>-2969250</v>
      </c>
      <c r="G555" s="670" t="n">
        <v>0</v>
      </c>
      <c r="H555" s="670" t="n">
        <v>2969250</v>
      </c>
      <c r="I555" s="670" t="n">
        <v>2576461805</v>
      </c>
      <c r="J555" s="671" t="s">
        <v>1283</v>
      </c>
      <c r="L555" s="672" t="n">
        <f aca="false">I554+H555</f>
        <v>2576461805</v>
      </c>
      <c r="M555" s="672" t="n">
        <f aca="false">I555-L555</f>
        <v>0</v>
      </c>
    </row>
    <row r="556" customFormat="false" ht="15" hidden="false" customHeight="false" outlineLevel="0" collapsed="false">
      <c r="A556" s="668" t="s">
        <v>1424</v>
      </c>
      <c r="B556" s="669" t="n">
        <v>44513</v>
      </c>
      <c r="C556" s="668" t="s">
        <v>1280</v>
      </c>
      <c r="D556" s="668" t="s">
        <v>1281</v>
      </c>
      <c r="E556" s="668" t="s">
        <v>1370</v>
      </c>
      <c r="F556" s="670" t="n">
        <v>-22508</v>
      </c>
      <c r="G556" s="670" t="n">
        <v>0</v>
      </c>
      <c r="H556" s="670" t="n">
        <v>22508</v>
      </c>
      <c r="I556" s="670" t="n">
        <v>2576484313</v>
      </c>
      <c r="J556" s="671" t="s">
        <v>1283</v>
      </c>
      <c r="L556" s="672" t="n">
        <f aca="false">I555+H556</f>
        <v>2576484313</v>
      </c>
      <c r="M556" s="672" t="n">
        <f aca="false">I556-L556</f>
        <v>0</v>
      </c>
    </row>
    <row r="557" customFormat="false" ht="15" hidden="false" customHeight="false" outlineLevel="0" collapsed="false">
      <c r="A557" s="668" t="s">
        <v>1424</v>
      </c>
      <c r="B557" s="669" t="n">
        <v>44513</v>
      </c>
      <c r="C557" s="668" t="s">
        <v>1280</v>
      </c>
      <c r="D557" s="668" t="s">
        <v>1281</v>
      </c>
      <c r="E557" s="668" t="s">
        <v>1319</v>
      </c>
      <c r="F557" s="670" t="n">
        <v>-6680000</v>
      </c>
      <c r="G557" s="670" t="n">
        <v>0</v>
      </c>
      <c r="H557" s="670" t="n">
        <v>6680000</v>
      </c>
      <c r="I557" s="670" t="n">
        <v>2583164313</v>
      </c>
      <c r="J557" s="671" t="s">
        <v>1283</v>
      </c>
      <c r="L557" s="672" t="n">
        <f aca="false">I556+H557</f>
        <v>2583164313</v>
      </c>
      <c r="M557" s="672" t="n">
        <f aca="false">I557-L557</f>
        <v>0</v>
      </c>
    </row>
    <row r="558" customFormat="false" ht="15" hidden="false" customHeight="false" outlineLevel="0" collapsed="false">
      <c r="A558" s="668" t="s">
        <v>1424</v>
      </c>
      <c r="B558" s="669" t="n">
        <v>44513</v>
      </c>
      <c r="C558" s="668" t="s">
        <v>1280</v>
      </c>
      <c r="D558" s="668" t="s">
        <v>1281</v>
      </c>
      <c r="E558" s="668" t="s">
        <v>1287</v>
      </c>
      <c r="F558" s="670" t="n">
        <v>-3270050</v>
      </c>
      <c r="G558" s="670" t="n">
        <v>0</v>
      </c>
      <c r="H558" s="670" t="n">
        <v>3270050</v>
      </c>
      <c r="I558" s="670" t="n">
        <v>2586434363</v>
      </c>
      <c r="J558" s="671" t="s">
        <v>1283</v>
      </c>
      <c r="L558" s="672" t="n">
        <f aca="false">I557+H558</f>
        <v>2586434363</v>
      </c>
      <c r="M558" s="672" t="n">
        <f aca="false">I558-L558</f>
        <v>0</v>
      </c>
    </row>
    <row r="559" customFormat="false" ht="15" hidden="false" customHeight="false" outlineLevel="0" collapsed="false">
      <c r="A559" s="668" t="s">
        <v>1424</v>
      </c>
      <c r="B559" s="669" t="n">
        <v>44513</v>
      </c>
      <c r="C559" s="668" t="s">
        <v>1280</v>
      </c>
      <c r="D559" s="668" t="s">
        <v>1281</v>
      </c>
      <c r="E559" s="668" t="s">
        <v>1291</v>
      </c>
      <c r="F559" s="670" t="n">
        <v>-675300</v>
      </c>
      <c r="G559" s="670" t="n">
        <v>0</v>
      </c>
      <c r="H559" s="670" t="n">
        <v>675300</v>
      </c>
      <c r="I559" s="670" t="n">
        <v>2587109663</v>
      </c>
      <c r="J559" s="671" t="s">
        <v>1283</v>
      </c>
      <c r="L559" s="672" t="n">
        <f aca="false">I558+H559</f>
        <v>2587109663</v>
      </c>
      <c r="M559" s="672" t="n">
        <f aca="false">I559-L559</f>
        <v>0</v>
      </c>
    </row>
    <row r="560" customFormat="false" ht="15" hidden="false" customHeight="false" outlineLevel="0" collapsed="false">
      <c r="A560" s="668" t="s">
        <v>1424</v>
      </c>
      <c r="B560" s="669" t="n">
        <v>44513</v>
      </c>
      <c r="C560" s="668" t="s">
        <v>1280</v>
      </c>
      <c r="D560" s="668" t="s">
        <v>1281</v>
      </c>
      <c r="E560" s="668" t="s">
        <v>1303</v>
      </c>
      <c r="F560" s="670" t="n">
        <v>-3399000</v>
      </c>
      <c r="G560" s="670" t="n">
        <v>0</v>
      </c>
      <c r="H560" s="670" t="n">
        <v>3399000</v>
      </c>
      <c r="I560" s="670" t="n">
        <v>2590508663</v>
      </c>
      <c r="J560" s="671" t="s">
        <v>1283</v>
      </c>
      <c r="L560" s="672" t="n">
        <f aca="false">I559+H560</f>
        <v>2590508663</v>
      </c>
      <c r="M560" s="672" t="n">
        <f aca="false">I560-L560</f>
        <v>0</v>
      </c>
    </row>
    <row r="561" customFormat="false" ht="15" hidden="false" customHeight="false" outlineLevel="0" collapsed="false">
      <c r="A561" s="668" t="s">
        <v>1424</v>
      </c>
      <c r="B561" s="669" t="n">
        <v>44513</v>
      </c>
      <c r="C561" s="668" t="s">
        <v>1280</v>
      </c>
      <c r="D561" s="668" t="s">
        <v>1281</v>
      </c>
      <c r="E561" s="668" t="s">
        <v>1284</v>
      </c>
      <c r="F561" s="670" t="n">
        <v>-6561550</v>
      </c>
      <c r="G561" s="670" t="n">
        <v>0</v>
      </c>
      <c r="H561" s="670" t="n">
        <v>6561550</v>
      </c>
      <c r="I561" s="670" t="n">
        <v>2597070213</v>
      </c>
      <c r="J561" s="671" t="s">
        <v>1283</v>
      </c>
      <c r="L561" s="672" t="n">
        <f aca="false">I560+H561</f>
        <v>2597070213</v>
      </c>
      <c r="M561" s="672" t="n">
        <f aca="false">I561-L561</f>
        <v>0</v>
      </c>
    </row>
    <row r="562" customFormat="false" ht="15" hidden="false" customHeight="false" outlineLevel="0" collapsed="false">
      <c r="A562" s="668" t="s">
        <v>1424</v>
      </c>
      <c r="B562" s="669" t="n">
        <v>44513</v>
      </c>
      <c r="C562" s="668" t="s">
        <v>1280</v>
      </c>
      <c r="D562" s="668" t="s">
        <v>1281</v>
      </c>
      <c r="E562" s="668" t="s">
        <v>1297</v>
      </c>
      <c r="F562" s="670" t="n">
        <v>-2719500</v>
      </c>
      <c r="G562" s="670" t="n">
        <v>0</v>
      </c>
      <c r="H562" s="670" t="n">
        <v>2719500</v>
      </c>
      <c r="I562" s="670" t="n">
        <v>2599789713</v>
      </c>
      <c r="J562" s="671" t="s">
        <v>1283</v>
      </c>
      <c r="L562" s="672" t="n">
        <f aca="false">I561+H562</f>
        <v>2599789713</v>
      </c>
      <c r="M562" s="672" t="n">
        <f aca="false">I562-L562</f>
        <v>0</v>
      </c>
    </row>
    <row r="563" customFormat="false" ht="15" hidden="false" customHeight="false" outlineLevel="0" collapsed="false">
      <c r="A563" s="668" t="s">
        <v>1424</v>
      </c>
      <c r="B563" s="669" t="n">
        <v>44513</v>
      </c>
      <c r="C563" s="668" t="s">
        <v>1280</v>
      </c>
      <c r="D563" s="668" t="s">
        <v>1281</v>
      </c>
      <c r="E563" s="668" t="s">
        <v>1290</v>
      </c>
      <c r="F563" s="670" t="n">
        <v>-3383000</v>
      </c>
      <c r="G563" s="670" t="n">
        <v>0</v>
      </c>
      <c r="H563" s="670" t="n">
        <v>3383000</v>
      </c>
      <c r="I563" s="670" t="n">
        <v>2603172713</v>
      </c>
      <c r="J563" s="671" t="s">
        <v>1283</v>
      </c>
      <c r="L563" s="672" t="n">
        <f aca="false">I562+H563</f>
        <v>2603172713</v>
      </c>
      <c r="M563" s="672" t="n">
        <f aca="false">I563-L563</f>
        <v>0</v>
      </c>
    </row>
    <row r="564" customFormat="false" ht="15" hidden="false" customHeight="false" outlineLevel="0" collapsed="false">
      <c r="A564" s="668" t="s">
        <v>1424</v>
      </c>
      <c r="B564" s="669" t="n">
        <v>44513</v>
      </c>
      <c r="C564" s="668" t="s">
        <v>1280</v>
      </c>
      <c r="D564" s="668" t="s">
        <v>1281</v>
      </c>
      <c r="E564" s="668" t="s">
        <v>1295</v>
      </c>
      <c r="F564" s="670" t="n">
        <v>-2623500</v>
      </c>
      <c r="G564" s="670" t="n">
        <v>0</v>
      </c>
      <c r="H564" s="670" t="n">
        <v>2623500</v>
      </c>
      <c r="I564" s="670" t="n">
        <v>2605796213</v>
      </c>
      <c r="J564" s="671" t="s">
        <v>1283</v>
      </c>
      <c r="L564" s="672" t="n">
        <f aca="false">I563+H564</f>
        <v>2605796213</v>
      </c>
      <c r="M564" s="672" t="n">
        <f aca="false">I564-L564</f>
        <v>0</v>
      </c>
    </row>
    <row r="565" customFormat="false" ht="15" hidden="false" customHeight="false" outlineLevel="0" collapsed="false">
      <c r="A565" s="668" t="s">
        <v>1424</v>
      </c>
      <c r="B565" s="669" t="n">
        <v>44513</v>
      </c>
      <c r="C565" s="668" t="s">
        <v>1280</v>
      </c>
      <c r="D565" s="668" t="s">
        <v>1281</v>
      </c>
      <c r="E565" s="668" t="s">
        <v>1312</v>
      </c>
      <c r="F565" s="670" t="n">
        <v>-5125300</v>
      </c>
      <c r="G565" s="670" t="n">
        <v>0</v>
      </c>
      <c r="H565" s="670" t="n">
        <v>5125300</v>
      </c>
      <c r="I565" s="670" t="n">
        <v>2610921513</v>
      </c>
      <c r="J565" s="671" t="s">
        <v>1283</v>
      </c>
      <c r="L565" s="672" t="n">
        <f aca="false">I564+H565</f>
        <v>2610921513</v>
      </c>
      <c r="M565" s="672" t="n">
        <f aca="false">I565-L565</f>
        <v>0</v>
      </c>
    </row>
    <row r="566" customFormat="false" ht="15" hidden="false" customHeight="false" outlineLevel="0" collapsed="false">
      <c r="A566" s="668" t="s">
        <v>1424</v>
      </c>
      <c r="B566" s="669" t="n">
        <v>44513</v>
      </c>
      <c r="C566" s="668" t="s">
        <v>1280</v>
      </c>
      <c r="D566" s="668" t="s">
        <v>1281</v>
      </c>
      <c r="E566" s="668" t="s">
        <v>1288</v>
      </c>
      <c r="F566" s="670" t="n">
        <v>-5957100</v>
      </c>
      <c r="G566" s="670" t="n">
        <v>0</v>
      </c>
      <c r="H566" s="670" t="n">
        <v>5957100</v>
      </c>
      <c r="I566" s="670" t="n">
        <v>2616878613</v>
      </c>
      <c r="J566" s="671" t="s">
        <v>1283</v>
      </c>
      <c r="L566" s="672" t="n">
        <f aca="false">I565+H566</f>
        <v>2616878613</v>
      </c>
      <c r="M566" s="672" t="n">
        <f aca="false">I566-L566</f>
        <v>0</v>
      </c>
    </row>
    <row r="567" customFormat="false" ht="15" hidden="false" customHeight="false" outlineLevel="0" collapsed="false">
      <c r="A567" s="668" t="s">
        <v>1424</v>
      </c>
      <c r="B567" s="669" t="n">
        <v>44513</v>
      </c>
      <c r="C567" s="668" t="s">
        <v>1280</v>
      </c>
      <c r="D567" s="668" t="s">
        <v>1281</v>
      </c>
      <c r="E567" s="668" t="s">
        <v>1316</v>
      </c>
      <c r="F567" s="670" t="n">
        <v>-1402300</v>
      </c>
      <c r="G567" s="670" t="n">
        <v>0</v>
      </c>
      <c r="H567" s="670" t="n">
        <v>1402300</v>
      </c>
      <c r="I567" s="670" t="n">
        <v>2618280913</v>
      </c>
      <c r="J567" s="671" t="s">
        <v>1283</v>
      </c>
      <c r="L567" s="672" t="n">
        <f aca="false">I566+H567</f>
        <v>2618280913</v>
      </c>
      <c r="M567" s="672" t="n">
        <f aca="false">I567-L567</f>
        <v>0</v>
      </c>
    </row>
    <row r="568" customFormat="false" ht="15" hidden="false" customHeight="false" outlineLevel="0" collapsed="false">
      <c r="A568" s="668" t="s">
        <v>1424</v>
      </c>
      <c r="B568" s="669" t="n">
        <v>44513</v>
      </c>
      <c r="C568" s="668" t="s">
        <v>1280</v>
      </c>
      <c r="D568" s="668" t="s">
        <v>1281</v>
      </c>
      <c r="E568" s="668" t="s">
        <v>1299</v>
      </c>
      <c r="F568" s="670" t="n">
        <v>-5243638</v>
      </c>
      <c r="G568" s="670" t="n">
        <v>0</v>
      </c>
      <c r="H568" s="670" t="n">
        <v>5243638</v>
      </c>
      <c r="I568" s="670" t="n">
        <v>2623524551</v>
      </c>
      <c r="J568" s="671" t="s">
        <v>1283</v>
      </c>
      <c r="L568" s="672" t="n">
        <f aca="false">I567+H568</f>
        <v>2623524551</v>
      </c>
      <c r="M568" s="672" t="n">
        <f aca="false">I568-L568</f>
        <v>0</v>
      </c>
    </row>
    <row r="569" customFormat="false" ht="15" hidden="false" customHeight="false" outlineLevel="0" collapsed="false">
      <c r="A569" s="668" t="s">
        <v>1424</v>
      </c>
      <c r="B569" s="669" t="n">
        <v>44513</v>
      </c>
      <c r="C569" s="668" t="s">
        <v>1280</v>
      </c>
      <c r="D569" s="668" t="s">
        <v>1281</v>
      </c>
      <c r="E569" s="668" t="s">
        <v>1284</v>
      </c>
      <c r="F569" s="670" t="n">
        <v>-61600</v>
      </c>
      <c r="G569" s="670" t="n">
        <v>0</v>
      </c>
      <c r="H569" s="670" t="n">
        <v>61600</v>
      </c>
      <c r="I569" s="670" t="n">
        <v>2623586151</v>
      </c>
      <c r="J569" s="671" t="s">
        <v>1283</v>
      </c>
      <c r="L569" s="672" t="n">
        <f aca="false">I568+H569</f>
        <v>2623586151</v>
      </c>
      <c r="M569" s="672" t="n">
        <f aca="false">I569-L569</f>
        <v>0</v>
      </c>
    </row>
    <row r="570" customFormat="false" ht="15" hidden="false" customHeight="false" outlineLevel="0" collapsed="false">
      <c r="A570" s="668" t="s">
        <v>1424</v>
      </c>
      <c r="B570" s="669" t="n">
        <v>44513</v>
      </c>
      <c r="C570" s="668" t="s">
        <v>1280</v>
      </c>
      <c r="D570" s="668" t="s">
        <v>1281</v>
      </c>
      <c r="E570" s="668" t="s">
        <v>1284</v>
      </c>
      <c r="F570" s="670" t="n">
        <v>-1424</v>
      </c>
      <c r="G570" s="670" t="n">
        <v>0</v>
      </c>
      <c r="H570" s="670" t="n">
        <v>1424</v>
      </c>
      <c r="I570" s="670" t="n">
        <v>2623587575</v>
      </c>
      <c r="J570" s="671" t="s">
        <v>1283</v>
      </c>
      <c r="L570" s="672" t="n">
        <f aca="false">I569+H570</f>
        <v>2623587575</v>
      </c>
      <c r="M570" s="672" t="n">
        <f aca="false">I570-L570</f>
        <v>0</v>
      </c>
    </row>
    <row r="571" customFormat="false" ht="15" hidden="false" customHeight="false" outlineLevel="0" collapsed="false">
      <c r="A571" s="668" t="s">
        <v>1424</v>
      </c>
      <c r="B571" s="669" t="n">
        <v>44513</v>
      </c>
      <c r="C571" s="668" t="s">
        <v>1280</v>
      </c>
      <c r="D571" s="668" t="s">
        <v>1281</v>
      </c>
      <c r="E571" s="668" t="s">
        <v>1296</v>
      </c>
      <c r="F571" s="670" t="n">
        <v>-3054000</v>
      </c>
      <c r="G571" s="670" t="n">
        <v>0</v>
      </c>
      <c r="H571" s="670" t="n">
        <v>3054000</v>
      </c>
      <c r="I571" s="670" t="n">
        <v>2626641575</v>
      </c>
      <c r="J571" s="671" t="s">
        <v>1283</v>
      </c>
      <c r="L571" s="672" t="n">
        <f aca="false">I570+H571</f>
        <v>2626641575</v>
      </c>
      <c r="M571" s="672" t="n">
        <f aca="false">I571-L571</f>
        <v>0</v>
      </c>
    </row>
    <row r="572" customFormat="false" ht="15" hidden="false" customHeight="false" outlineLevel="0" collapsed="false">
      <c r="A572" s="668" t="s">
        <v>1424</v>
      </c>
      <c r="B572" s="669" t="n">
        <v>44513</v>
      </c>
      <c r="C572" s="668" t="s">
        <v>1280</v>
      </c>
      <c r="D572" s="668" t="s">
        <v>1281</v>
      </c>
      <c r="E572" s="668" t="s">
        <v>1292</v>
      </c>
      <c r="F572" s="670" t="n">
        <v>-3378900</v>
      </c>
      <c r="G572" s="670" t="n">
        <v>0</v>
      </c>
      <c r="H572" s="670" t="n">
        <v>3378900</v>
      </c>
      <c r="I572" s="670" t="n">
        <v>2630020475</v>
      </c>
      <c r="J572" s="671" t="s">
        <v>1283</v>
      </c>
      <c r="L572" s="672" t="n">
        <f aca="false">I571+H572</f>
        <v>2630020475</v>
      </c>
      <c r="M572" s="672" t="n">
        <f aca="false">I572-L572</f>
        <v>0</v>
      </c>
    </row>
    <row r="573" customFormat="false" ht="15" hidden="false" customHeight="false" outlineLevel="0" collapsed="false">
      <c r="A573" s="668" t="s">
        <v>1424</v>
      </c>
      <c r="B573" s="669" t="n">
        <v>44513</v>
      </c>
      <c r="C573" s="668" t="s">
        <v>1280</v>
      </c>
      <c r="D573" s="668" t="s">
        <v>1281</v>
      </c>
      <c r="E573" s="668" t="s">
        <v>1433</v>
      </c>
      <c r="F573" s="670" t="n">
        <v>-15550</v>
      </c>
      <c r="G573" s="670" t="n">
        <v>0</v>
      </c>
      <c r="H573" s="670" t="n">
        <v>15550</v>
      </c>
      <c r="I573" s="670" t="n">
        <v>2630036025</v>
      </c>
      <c r="J573" s="671" t="s">
        <v>1283</v>
      </c>
      <c r="L573" s="672" t="n">
        <f aca="false">I572+H573</f>
        <v>2630036025</v>
      </c>
      <c r="M573" s="672" t="n">
        <f aca="false">I573-L573</f>
        <v>0</v>
      </c>
    </row>
    <row r="574" customFormat="false" ht="15" hidden="false" customHeight="false" outlineLevel="0" collapsed="false">
      <c r="A574" s="668" t="s">
        <v>1424</v>
      </c>
      <c r="B574" s="669" t="n">
        <v>44513</v>
      </c>
      <c r="C574" s="668" t="s">
        <v>1280</v>
      </c>
      <c r="D574" s="668" t="s">
        <v>1281</v>
      </c>
      <c r="E574" s="668" t="s">
        <v>1307</v>
      </c>
      <c r="F574" s="670" t="n">
        <v>-9954800</v>
      </c>
      <c r="G574" s="670" t="n">
        <v>0</v>
      </c>
      <c r="H574" s="670" t="n">
        <v>9954800</v>
      </c>
      <c r="I574" s="670" t="n">
        <v>2639990825</v>
      </c>
      <c r="J574" s="671" t="s">
        <v>1283</v>
      </c>
      <c r="L574" s="672" t="n">
        <f aca="false">I573+H574</f>
        <v>2639990825</v>
      </c>
      <c r="M574" s="672" t="n">
        <f aca="false">I574-L574</f>
        <v>0</v>
      </c>
    </row>
    <row r="575" customFormat="false" ht="15" hidden="false" customHeight="false" outlineLevel="0" collapsed="false">
      <c r="A575" s="668" t="s">
        <v>1424</v>
      </c>
      <c r="B575" s="669" t="n">
        <v>44513</v>
      </c>
      <c r="C575" s="668" t="s">
        <v>1280</v>
      </c>
      <c r="D575" s="668" t="s">
        <v>1281</v>
      </c>
      <c r="E575" s="668" t="s">
        <v>1434</v>
      </c>
      <c r="F575" s="670" t="n">
        <v>-951500</v>
      </c>
      <c r="G575" s="670" t="n">
        <v>0</v>
      </c>
      <c r="H575" s="670" t="n">
        <v>951500</v>
      </c>
      <c r="I575" s="670" t="n">
        <v>2640942325</v>
      </c>
      <c r="J575" s="671" t="s">
        <v>1283</v>
      </c>
      <c r="L575" s="672" t="n">
        <f aca="false">I574+H575</f>
        <v>2640942325</v>
      </c>
      <c r="M575" s="672" t="n">
        <f aca="false">I575-L575</f>
        <v>0</v>
      </c>
    </row>
    <row r="576" customFormat="false" ht="15" hidden="false" customHeight="false" outlineLevel="0" collapsed="false">
      <c r="A576" s="668" t="s">
        <v>1424</v>
      </c>
      <c r="B576" s="669" t="n">
        <v>44513</v>
      </c>
      <c r="C576" s="668" t="s">
        <v>1280</v>
      </c>
      <c r="D576" s="668" t="s">
        <v>1281</v>
      </c>
      <c r="E576" s="668" t="s">
        <v>1435</v>
      </c>
      <c r="F576" s="670" t="n">
        <v>-13800</v>
      </c>
      <c r="G576" s="670" t="n">
        <v>0</v>
      </c>
      <c r="H576" s="670" t="n">
        <v>13800</v>
      </c>
      <c r="I576" s="670" t="n">
        <v>2640956125</v>
      </c>
      <c r="J576" s="671" t="s">
        <v>1283</v>
      </c>
      <c r="L576" s="672" t="n">
        <f aca="false">I575+H576</f>
        <v>2640956125</v>
      </c>
      <c r="M576" s="672" t="n">
        <f aca="false">I576-L576</f>
        <v>0</v>
      </c>
    </row>
    <row r="577" customFormat="false" ht="15" hidden="false" customHeight="false" outlineLevel="0" collapsed="false">
      <c r="A577" s="668" t="s">
        <v>1424</v>
      </c>
      <c r="B577" s="669" t="n">
        <v>44513</v>
      </c>
      <c r="C577" s="668" t="s">
        <v>1280</v>
      </c>
      <c r="D577" s="668" t="s">
        <v>1281</v>
      </c>
      <c r="E577" s="668" t="s">
        <v>1298</v>
      </c>
      <c r="F577" s="670" t="n">
        <v>-1523900</v>
      </c>
      <c r="G577" s="670" t="n">
        <v>0</v>
      </c>
      <c r="H577" s="670" t="n">
        <v>1523900</v>
      </c>
      <c r="I577" s="670" t="n">
        <v>2642480025</v>
      </c>
      <c r="J577" s="671" t="s">
        <v>1283</v>
      </c>
      <c r="L577" s="672" t="n">
        <f aca="false">I576+H577</f>
        <v>2642480025</v>
      </c>
      <c r="M577" s="672" t="n">
        <f aca="false">I577-L577</f>
        <v>0</v>
      </c>
    </row>
    <row r="578" customFormat="false" ht="15" hidden="false" customHeight="false" outlineLevel="0" collapsed="false">
      <c r="A578" s="668" t="s">
        <v>1424</v>
      </c>
      <c r="B578" s="669" t="n">
        <v>44513</v>
      </c>
      <c r="C578" s="668" t="s">
        <v>1280</v>
      </c>
      <c r="D578" s="668" t="s">
        <v>1281</v>
      </c>
      <c r="E578" s="668" t="s">
        <v>1317</v>
      </c>
      <c r="F578" s="670" t="n">
        <v>-4055500</v>
      </c>
      <c r="G578" s="670" t="n">
        <v>0</v>
      </c>
      <c r="H578" s="670" t="n">
        <v>4055500</v>
      </c>
      <c r="I578" s="670" t="n">
        <v>2646535525</v>
      </c>
      <c r="J578" s="671" t="s">
        <v>1283</v>
      </c>
      <c r="L578" s="672" t="n">
        <f aca="false">I577+H578</f>
        <v>2646535525</v>
      </c>
      <c r="M578" s="672" t="n">
        <f aca="false">I578-L578</f>
        <v>0</v>
      </c>
    </row>
    <row r="579" customFormat="false" ht="15" hidden="false" customHeight="false" outlineLevel="0" collapsed="false">
      <c r="A579" s="668" t="s">
        <v>1436</v>
      </c>
      <c r="B579" s="669" t="n">
        <v>44514</v>
      </c>
      <c r="C579" s="668" t="s">
        <v>1280</v>
      </c>
      <c r="D579" s="668" t="s">
        <v>1281</v>
      </c>
      <c r="E579" s="668" t="s">
        <v>1296</v>
      </c>
      <c r="F579" s="670" t="n">
        <v>-1650000</v>
      </c>
      <c r="G579" s="670" t="n">
        <v>0</v>
      </c>
      <c r="H579" s="670" t="n">
        <v>1650000</v>
      </c>
      <c r="I579" s="670" t="n">
        <v>2648185525</v>
      </c>
      <c r="J579" s="671" t="s">
        <v>1283</v>
      </c>
      <c r="L579" s="672" t="n">
        <f aca="false">I578+H579</f>
        <v>2648185525</v>
      </c>
      <c r="M579" s="672" t="n">
        <f aca="false">I579-L579</f>
        <v>0</v>
      </c>
    </row>
    <row r="580" customFormat="false" ht="15" hidden="false" customHeight="false" outlineLevel="0" collapsed="false">
      <c r="A580" s="668" t="s">
        <v>1437</v>
      </c>
      <c r="B580" s="669" t="n">
        <v>44515</v>
      </c>
      <c r="C580" s="668" t="s">
        <v>1280</v>
      </c>
      <c r="D580" s="668" t="s">
        <v>1281</v>
      </c>
      <c r="E580" s="668" t="s">
        <v>1282</v>
      </c>
      <c r="F580" s="670" t="n">
        <v>-2301400</v>
      </c>
      <c r="G580" s="670" t="n">
        <v>0</v>
      </c>
      <c r="H580" s="670" t="n">
        <v>2301400</v>
      </c>
      <c r="I580" s="670" t="n">
        <v>2650486925</v>
      </c>
      <c r="J580" s="671" t="s">
        <v>1283</v>
      </c>
      <c r="L580" s="672" t="n">
        <f aca="false">I579+H580</f>
        <v>2650486925</v>
      </c>
      <c r="M580" s="672" t="n">
        <f aca="false">I580-L580</f>
        <v>0</v>
      </c>
    </row>
    <row r="581" customFormat="false" ht="15" hidden="false" customHeight="false" outlineLevel="0" collapsed="false">
      <c r="A581" s="668" t="s">
        <v>1424</v>
      </c>
      <c r="B581" s="669" t="n">
        <v>44513</v>
      </c>
      <c r="C581" s="668" t="s">
        <v>1280</v>
      </c>
      <c r="D581" s="668" t="s">
        <v>1281</v>
      </c>
      <c r="E581" s="668" t="s">
        <v>1309</v>
      </c>
      <c r="F581" s="670" t="n">
        <v>-7702200</v>
      </c>
      <c r="G581" s="670" t="n">
        <v>0</v>
      </c>
      <c r="H581" s="670" t="n">
        <v>7702200</v>
      </c>
      <c r="I581" s="670" t="n">
        <v>2658189125</v>
      </c>
      <c r="J581" s="671" t="s">
        <v>1283</v>
      </c>
      <c r="L581" s="672" t="n">
        <f aca="false">I580+H581</f>
        <v>2658189125</v>
      </c>
      <c r="M581" s="672" t="n">
        <f aca="false">I581-L581</f>
        <v>0</v>
      </c>
    </row>
    <row r="582" customFormat="false" ht="15" hidden="false" customHeight="false" outlineLevel="0" collapsed="false">
      <c r="A582" s="668" t="s">
        <v>1424</v>
      </c>
      <c r="B582" s="669" t="n">
        <v>44513</v>
      </c>
      <c r="C582" s="668" t="s">
        <v>1280</v>
      </c>
      <c r="D582" s="668" t="s">
        <v>1281</v>
      </c>
      <c r="E582" s="668" t="s">
        <v>1314</v>
      </c>
      <c r="F582" s="670" t="n">
        <v>-4898000</v>
      </c>
      <c r="G582" s="670" t="n">
        <v>0</v>
      </c>
      <c r="H582" s="670" t="n">
        <v>4898000</v>
      </c>
      <c r="I582" s="670" t="n">
        <v>2663087125</v>
      </c>
      <c r="J582" s="671" t="s">
        <v>1283</v>
      </c>
      <c r="L582" s="672" t="n">
        <f aca="false">I581+H582</f>
        <v>2663087125</v>
      </c>
      <c r="M582" s="672" t="n">
        <f aca="false">I582-L582</f>
        <v>0</v>
      </c>
    </row>
    <row r="583" customFormat="false" ht="15" hidden="false" customHeight="false" outlineLevel="0" collapsed="false">
      <c r="A583" s="668" t="s">
        <v>1424</v>
      </c>
      <c r="B583" s="669" t="n">
        <v>44513</v>
      </c>
      <c r="C583" s="668" t="s">
        <v>1280</v>
      </c>
      <c r="D583" s="668" t="s">
        <v>1281</v>
      </c>
      <c r="E583" s="668" t="s">
        <v>1287</v>
      </c>
      <c r="F583" s="670" t="n">
        <v>-89000</v>
      </c>
      <c r="G583" s="670" t="n">
        <v>0</v>
      </c>
      <c r="H583" s="670" t="n">
        <v>89000</v>
      </c>
      <c r="I583" s="670" t="n">
        <v>2663176125</v>
      </c>
      <c r="J583" s="671" t="s">
        <v>1283</v>
      </c>
      <c r="L583" s="672" t="n">
        <f aca="false">I582+H583</f>
        <v>2663176125</v>
      </c>
      <c r="M583" s="672" t="n">
        <f aca="false">I583-L583</f>
        <v>0</v>
      </c>
    </row>
    <row r="584" customFormat="false" ht="15" hidden="false" customHeight="false" outlineLevel="0" collapsed="false">
      <c r="A584" s="668" t="s">
        <v>1424</v>
      </c>
      <c r="B584" s="669" t="n">
        <v>44513</v>
      </c>
      <c r="C584" s="668" t="s">
        <v>1280</v>
      </c>
      <c r="D584" s="668" t="s">
        <v>1281</v>
      </c>
      <c r="E584" s="668" t="s">
        <v>1306</v>
      </c>
      <c r="F584" s="670" t="n">
        <v>-1778400</v>
      </c>
      <c r="G584" s="670" t="n">
        <v>0</v>
      </c>
      <c r="H584" s="670" t="n">
        <v>1778400</v>
      </c>
      <c r="I584" s="670" t="n">
        <v>2664954525</v>
      </c>
      <c r="J584" s="671" t="s">
        <v>1283</v>
      </c>
      <c r="L584" s="672" t="n">
        <f aca="false">I583+H584</f>
        <v>2664954525</v>
      </c>
      <c r="M584" s="672" t="n">
        <f aca="false">I584-L584</f>
        <v>0</v>
      </c>
    </row>
    <row r="585" customFormat="false" ht="15" hidden="false" customHeight="false" outlineLevel="0" collapsed="false">
      <c r="A585" s="668" t="s">
        <v>1436</v>
      </c>
      <c r="B585" s="669" t="n">
        <v>44514</v>
      </c>
      <c r="C585" s="668" t="s">
        <v>1280</v>
      </c>
      <c r="D585" s="668" t="s">
        <v>1281</v>
      </c>
      <c r="E585" s="668" t="s">
        <v>1309</v>
      </c>
      <c r="F585" s="670" t="n">
        <v>-7197800</v>
      </c>
      <c r="G585" s="670" t="n">
        <v>0</v>
      </c>
      <c r="H585" s="670" t="n">
        <v>7197800</v>
      </c>
      <c r="I585" s="670" t="n">
        <v>2672152325</v>
      </c>
      <c r="J585" s="671" t="s">
        <v>1283</v>
      </c>
      <c r="L585" s="672" t="n">
        <f aca="false">I584+H585</f>
        <v>2672152325</v>
      </c>
      <c r="M585" s="672" t="n">
        <f aca="false">I585-L585</f>
        <v>0</v>
      </c>
    </row>
    <row r="586" customFormat="false" ht="15" hidden="false" customHeight="false" outlineLevel="0" collapsed="false">
      <c r="A586" s="668" t="s">
        <v>1436</v>
      </c>
      <c r="B586" s="669" t="n">
        <v>44514</v>
      </c>
      <c r="C586" s="668" t="s">
        <v>1280</v>
      </c>
      <c r="D586" s="668" t="s">
        <v>1281</v>
      </c>
      <c r="E586" s="668" t="s">
        <v>1301</v>
      </c>
      <c r="F586" s="670" t="n">
        <v>-4209300</v>
      </c>
      <c r="G586" s="670" t="n">
        <v>0</v>
      </c>
      <c r="H586" s="670" t="n">
        <v>4209300</v>
      </c>
      <c r="I586" s="670" t="n">
        <v>2676361625</v>
      </c>
      <c r="J586" s="671" t="s">
        <v>1283</v>
      </c>
      <c r="L586" s="672" t="n">
        <f aca="false">I585+H586</f>
        <v>2676361625</v>
      </c>
      <c r="M586" s="672" t="n">
        <f aca="false">I586-L586</f>
        <v>0</v>
      </c>
    </row>
    <row r="587" customFormat="false" ht="15" hidden="false" customHeight="false" outlineLevel="0" collapsed="false">
      <c r="A587" s="668" t="s">
        <v>1424</v>
      </c>
      <c r="B587" s="669" t="n">
        <v>44513</v>
      </c>
      <c r="C587" s="668" t="s">
        <v>1285</v>
      </c>
      <c r="D587" s="668" t="s">
        <v>1281</v>
      </c>
      <c r="E587" s="668" t="s">
        <v>1438</v>
      </c>
      <c r="F587" s="670" t="n">
        <v>-450000</v>
      </c>
      <c r="G587" s="670" t="n">
        <v>0</v>
      </c>
      <c r="H587" s="670" t="n">
        <v>450000</v>
      </c>
      <c r="I587" s="670" t="n">
        <v>2676811625</v>
      </c>
      <c r="J587" s="671" t="s">
        <v>1283</v>
      </c>
      <c r="L587" s="672" t="n">
        <f aca="false">I586+H587</f>
        <v>2676811625</v>
      </c>
      <c r="M587" s="672" t="n">
        <f aca="false">I587-L587</f>
        <v>0</v>
      </c>
    </row>
    <row r="588" customFormat="false" ht="15" hidden="false" customHeight="false" outlineLevel="0" collapsed="false">
      <c r="A588" s="668" t="s">
        <v>1436</v>
      </c>
      <c r="B588" s="669" t="n">
        <v>44514</v>
      </c>
      <c r="C588" s="668" t="s">
        <v>1280</v>
      </c>
      <c r="D588" s="668" t="s">
        <v>1281</v>
      </c>
      <c r="E588" s="668" t="s">
        <v>1303</v>
      </c>
      <c r="F588" s="670" t="n">
        <v>-2376000</v>
      </c>
      <c r="G588" s="670" t="n">
        <v>0</v>
      </c>
      <c r="H588" s="670" t="n">
        <v>2376000</v>
      </c>
      <c r="I588" s="670" t="n">
        <v>2679187625</v>
      </c>
      <c r="J588" s="671" t="s">
        <v>1283</v>
      </c>
      <c r="L588" s="672" t="n">
        <f aca="false">I587+H588</f>
        <v>2679187625</v>
      </c>
      <c r="M588" s="672" t="n">
        <f aca="false">I588-L588</f>
        <v>0</v>
      </c>
    </row>
    <row r="589" customFormat="false" ht="15" hidden="false" customHeight="false" outlineLevel="0" collapsed="false">
      <c r="A589" s="668" t="s">
        <v>1436</v>
      </c>
      <c r="B589" s="669" t="n">
        <v>44514</v>
      </c>
      <c r="C589" s="668" t="s">
        <v>1280</v>
      </c>
      <c r="D589" s="668" t="s">
        <v>1281</v>
      </c>
      <c r="E589" s="668" t="s">
        <v>1295</v>
      </c>
      <c r="F589" s="670" t="n">
        <v>-2062500</v>
      </c>
      <c r="G589" s="670" t="n">
        <v>0</v>
      </c>
      <c r="H589" s="670" t="n">
        <v>2062500</v>
      </c>
      <c r="I589" s="670" t="n">
        <v>2681250125</v>
      </c>
      <c r="J589" s="671" t="s">
        <v>1283</v>
      </c>
      <c r="L589" s="672" t="n">
        <f aca="false">I588+H589</f>
        <v>2681250125</v>
      </c>
      <c r="M589" s="672" t="n">
        <f aca="false">I589-L589</f>
        <v>0</v>
      </c>
    </row>
    <row r="590" customFormat="false" ht="15" hidden="false" customHeight="false" outlineLevel="0" collapsed="false">
      <c r="A590" s="668" t="s">
        <v>1424</v>
      </c>
      <c r="B590" s="669" t="n">
        <v>44513</v>
      </c>
      <c r="C590" s="668" t="s">
        <v>1280</v>
      </c>
      <c r="D590" s="668" t="s">
        <v>1281</v>
      </c>
      <c r="E590" s="668" t="s">
        <v>1307</v>
      </c>
      <c r="F590" s="670" t="n">
        <v>-89000</v>
      </c>
      <c r="G590" s="670" t="n">
        <v>0</v>
      </c>
      <c r="H590" s="670" t="n">
        <v>89000</v>
      </c>
      <c r="I590" s="670" t="n">
        <v>2681339125</v>
      </c>
      <c r="J590" s="671" t="s">
        <v>1283</v>
      </c>
      <c r="L590" s="672" t="n">
        <f aca="false">I589+H590</f>
        <v>2681339125</v>
      </c>
      <c r="M590" s="672" t="n">
        <f aca="false">I590-L590</f>
        <v>0</v>
      </c>
    </row>
    <row r="591" customFormat="false" ht="15" hidden="false" customHeight="false" outlineLevel="0" collapsed="false">
      <c r="A591" s="668" t="s">
        <v>1424</v>
      </c>
      <c r="B591" s="669" t="n">
        <v>44513</v>
      </c>
      <c r="C591" s="668" t="s">
        <v>1280</v>
      </c>
      <c r="D591" s="668" t="s">
        <v>1281</v>
      </c>
      <c r="E591" s="668" t="s">
        <v>1333</v>
      </c>
      <c r="F591" s="670" t="n">
        <v>-12480</v>
      </c>
      <c r="G591" s="670" t="n">
        <v>0</v>
      </c>
      <c r="H591" s="670" t="n">
        <v>12480</v>
      </c>
      <c r="I591" s="670" t="n">
        <v>2681351605</v>
      </c>
      <c r="J591" s="671" t="s">
        <v>1283</v>
      </c>
      <c r="L591" s="672" t="n">
        <f aca="false">I590+H591</f>
        <v>2681351605</v>
      </c>
      <c r="M591" s="672" t="n">
        <f aca="false">I591-L591</f>
        <v>0</v>
      </c>
    </row>
    <row r="592" customFormat="false" ht="15" hidden="false" customHeight="false" outlineLevel="0" collapsed="false">
      <c r="A592" s="668" t="s">
        <v>1424</v>
      </c>
      <c r="B592" s="669" t="n">
        <v>44513</v>
      </c>
      <c r="C592" s="668" t="s">
        <v>1280</v>
      </c>
      <c r="D592" s="668" t="s">
        <v>1281</v>
      </c>
      <c r="E592" s="668" t="s">
        <v>1312</v>
      </c>
      <c r="F592" s="670" t="n">
        <v>-9016</v>
      </c>
      <c r="G592" s="670" t="n">
        <v>0</v>
      </c>
      <c r="H592" s="670" t="n">
        <v>9016</v>
      </c>
      <c r="I592" s="670" t="n">
        <v>2681360621</v>
      </c>
      <c r="J592" s="671" t="s">
        <v>1283</v>
      </c>
      <c r="L592" s="672" t="n">
        <f aca="false">I591+H592</f>
        <v>2681360621</v>
      </c>
      <c r="M592" s="672" t="n">
        <f aca="false">I592-L592</f>
        <v>0</v>
      </c>
    </row>
    <row r="593" customFormat="false" ht="15" hidden="false" customHeight="false" outlineLevel="0" collapsed="false">
      <c r="A593" s="668" t="s">
        <v>1424</v>
      </c>
      <c r="B593" s="669" t="n">
        <v>44513</v>
      </c>
      <c r="C593" s="668" t="s">
        <v>1285</v>
      </c>
      <c r="D593" s="668" t="s">
        <v>1281</v>
      </c>
      <c r="E593" s="668" t="s">
        <v>1392</v>
      </c>
      <c r="F593" s="670" t="n">
        <v>-10564900</v>
      </c>
      <c r="G593" s="670" t="n">
        <v>0</v>
      </c>
      <c r="H593" s="670" t="n">
        <v>10564900</v>
      </c>
      <c r="I593" s="670" t="n">
        <v>2691925521</v>
      </c>
      <c r="J593" s="671" t="s">
        <v>1283</v>
      </c>
      <c r="L593" s="672" t="n">
        <f aca="false">I592+H593</f>
        <v>2691925521</v>
      </c>
      <c r="M593" s="672" t="n">
        <f aca="false">I593-L593</f>
        <v>0</v>
      </c>
    </row>
    <row r="594" customFormat="false" ht="15" hidden="false" customHeight="false" outlineLevel="0" collapsed="false">
      <c r="A594" s="668" t="s">
        <v>1424</v>
      </c>
      <c r="B594" s="669" t="n">
        <v>44513</v>
      </c>
      <c r="C594" s="668" t="s">
        <v>1280</v>
      </c>
      <c r="D594" s="668" t="s">
        <v>1281</v>
      </c>
      <c r="E594" s="668" t="s">
        <v>1318</v>
      </c>
      <c r="F594" s="670" t="n">
        <v>-3766574</v>
      </c>
      <c r="G594" s="670" t="n">
        <v>0</v>
      </c>
      <c r="H594" s="670" t="n">
        <v>3766574</v>
      </c>
      <c r="I594" s="670" t="n">
        <v>2695692095</v>
      </c>
      <c r="J594" s="671" t="s">
        <v>1283</v>
      </c>
      <c r="L594" s="672" t="n">
        <f aca="false">I593+H594</f>
        <v>2695692095</v>
      </c>
      <c r="M594" s="672" t="n">
        <f aca="false">I594-L594</f>
        <v>0</v>
      </c>
    </row>
    <row r="595" customFormat="false" ht="15" hidden="false" customHeight="false" outlineLevel="0" collapsed="false">
      <c r="A595" s="668" t="s">
        <v>1436</v>
      </c>
      <c r="B595" s="669" t="n">
        <v>44514</v>
      </c>
      <c r="C595" s="668" t="s">
        <v>1280</v>
      </c>
      <c r="D595" s="668" t="s">
        <v>1281</v>
      </c>
      <c r="E595" s="668" t="s">
        <v>1297</v>
      </c>
      <c r="F595" s="670" t="n">
        <v>-1782000</v>
      </c>
      <c r="G595" s="670" t="n">
        <v>0</v>
      </c>
      <c r="H595" s="670" t="n">
        <v>1782000</v>
      </c>
      <c r="I595" s="670" t="n">
        <v>2697474095</v>
      </c>
      <c r="J595" s="671" t="s">
        <v>1283</v>
      </c>
      <c r="L595" s="672" t="n">
        <f aca="false">I594+H595</f>
        <v>2697474095</v>
      </c>
      <c r="M595" s="672" t="n">
        <f aca="false">I595-L595</f>
        <v>0</v>
      </c>
    </row>
    <row r="596" customFormat="false" ht="15" hidden="false" customHeight="false" outlineLevel="0" collapsed="false">
      <c r="A596" s="668" t="s">
        <v>1424</v>
      </c>
      <c r="B596" s="669" t="n">
        <v>44513</v>
      </c>
      <c r="C596" s="668" t="s">
        <v>1280</v>
      </c>
      <c r="D596" s="668" t="s">
        <v>1281</v>
      </c>
      <c r="E596" s="668" t="s">
        <v>1288</v>
      </c>
      <c r="F596" s="670" t="n">
        <v>-188064</v>
      </c>
      <c r="G596" s="670" t="n">
        <v>0</v>
      </c>
      <c r="H596" s="670" t="n">
        <v>188064</v>
      </c>
      <c r="I596" s="670" t="n">
        <v>2697662159</v>
      </c>
      <c r="J596" s="671" t="s">
        <v>1283</v>
      </c>
      <c r="L596" s="672" t="n">
        <f aca="false">I595+H596</f>
        <v>2697662159</v>
      </c>
      <c r="M596" s="672" t="n">
        <f aca="false">I596-L596</f>
        <v>0</v>
      </c>
    </row>
    <row r="597" customFormat="false" ht="15" hidden="false" customHeight="false" outlineLevel="0" collapsed="false">
      <c r="A597" s="668" t="s">
        <v>1424</v>
      </c>
      <c r="B597" s="669" t="n">
        <v>44513</v>
      </c>
      <c r="C597" s="668" t="s">
        <v>1285</v>
      </c>
      <c r="D597" s="668" t="s">
        <v>1281</v>
      </c>
      <c r="E597" s="668" t="s">
        <v>1360</v>
      </c>
      <c r="F597" s="670" t="n">
        <v>-61970000</v>
      </c>
      <c r="G597" s="670" t="n">
        <v>0</v>
      </c>
      <c r="H597" s="670" t="n">
        <v>61970000</v>
      </c>
      <c r="I597" s="670" t="n">
        <v>2759632159</v>
      </c>
      <c r="J597" s="671" t="s">
        <v>1283</v>
      </c>
      <c r="L597" s="672" t="n">
        <f aca="false">I596+H597</f>
        <v>2759632159</v>
      </c>
      <c r="M597" s="672" t="n">
        <f aca="false">I597-L597</f>
        <v>0</v>
      </c>
    </row>
    <row r="598" customFormat="false" ht="15" hidden="false" customHeight="false" outlineLevel="0" collapsed="false">
      <c r="A598" s="668" t="s">
        <v>1424</v>
      </c>
      <c r="B598" s="669" t="n">
        <v>44513</v>
      </c>
      <c r="C598" s="668" t="s">
        <v>1280</v>
      </c>
      <c r="D598" s="668" t="s">
        <v>1281</v>
      </c>
      <c r="E598" s="668" t="s">
        <v>1288</v>
      </c>
      <c r="F598" s="670" t="n">
        <v>-30000</v>
      </c>
      <c r="G598" s="670" t="n">
        <v>0</v>
      </c>
      <c r="H598" s="670" t="n">
        <v>30000</v>
      </c>
      <c r="I598" s="670" t="n">
        <v>2759662159</v>
      </c>
      <c r="J598" s="671" t="s">
        <v>1283</v>
      </c>
      <c r="L598" s="672" t="n">
        <f aca="false">I597+H598</f>
        <v>2759662159</v>
      </c>
      <c r="M598" s="672" t="n">
        <f aca="false">I598-L598</f>
        <v>0</v>
      </c>
    </row>
    <row r="599" customFormat="false" ht="15" hidden="false" customHeight="false" outlineLevel="0" collapsed="false">
      <c r="A599" s="668" t="s">
        <v>1424</v>
      </c>
      <c r="B599" s="669" t="n">
        <v>44513</v>
      </c>
      <c r="C599" s="668" t="s">
        <v>1280</v>
      </c>
      <c r="D599" s="668" t="s">
        <v>1281</v>
      </c>
      <c r="E599" s="668" t="s">
        <v>1287</v>
      </c>
      <c r="F599" s="670" t="n">
        <v>-34000</v>
      </c>
      <c r="G599" s="670" t="n">
        <v>0</v>
      </c>
      <c r="H599" s="670" t="n">
        <v>34000</v>
      </c>
      <c r="I599" s="670" t="n">
        <v>2759696159</v>
      </c>
      <c r="J599" s="671" t="s">
        <v>1283</v>
      </c>
      <c r="L599" s="672" t="n">
        <f aca="false">I598+H599</f>
        <v>2759696159</v>
      </c>
      <c r="M599" s="672" t="n">
        <f aca="false">I599-L599</f>
        <v>0</v>
      </c>
    </row>
    <row r="600" customFormat="false" ht="15" hidden="false" customHeight="false" outlineLevel="0" collapsed="false">
      <c r="A600" s="668" t="s">
        <v>1424</v>
      </c>
      <c r="B600" s="669" t="n">
        <v>44513</v>
      </c>
      <c r="C600" s="668" t="s">
        <v>1280</v>
      </c>
      <c r="D600" s="668" t="s">
        <v>1281</v>
      </c>
      <c r="E600" s="668" t="s">
        <v>1344</v>
      </c>
      <c r="F600" s="670" t="n">
        <v>-9556</v>
      </c>
      <c r="G600" s="670" t="n">
        <v>0</v>
      </c>
      <c r="H600" s="670" t="n">
        <v>9556</v>
      </c>
      <c r="I600" s="670" t="n">
        <v>2759705715</v>
      </c>
      <c r="J600" s="671" t="s">
        <v>1283</v>
      </c>
      <c r="L600" s="672" t="n">
        <f aca="false">I599+H600</f>
        <v>2759705715</v>
      </c>
      <c r="M600" s="672" t="n">
        <f aca="false">I600-L600</f>
        <v>0</v>
      </c>
    </row>
    <row r="601" customFormat="false" ht="15" hidden="false" customHeight="false" outlineLevel="0" collapsed="false">
      <c r="A601" s="668" t="s">
        <v>1424</v>
      </c>
      <c r="B601" s="669" t="n">
        <v>44513</v>
      </c>
      <c r="C601" s="668" t="s">
        <v>1280</v>
      </c>
      <c r="D601" s="668" t="s">
        <v>1281</v>
      </c>
      <c r="E601" s="668" t="s">
        <v>1287</v>
      </c>
      <c r="F601" s="670" t="n">
        <v>-355500</v>
      </c>
      <c r="G601" s="670" t="n">
        <v>0</v>
      </c>
      <c r="H601" s="670" t="n">
        <v>355500</v>
      </c>
      <c r="I601" s="670" t="n">
        <v>2760061215</v>
      </c>
      <c r="J601" s="671" t="s">
        <v>1283</v>
      </c>
      <c r="L601" s="672" t="n">
        <f aca="false">I600+H601</f>
        <v>2760061215</v>
      </c>
      <c r="M601" s="672" t="n">
        <f aca="false">I601-L601</f>
        <v>0</v>
      </c>
    </row>
    <row r="602" customFormat="false" ht="15" hidden="false" customHeight="false" outlineLevel="0" collapsed="false">
      <c r="A602" s="668" t="s">
        <v>1424</v>
      </c>
      <c r="B602" s="669" t="n">
        <v>44513</v>
      </c>
      <c r="C602" s="668" t="s">
        <v>1429</v>
      </c>
      <c r="D602" s="668" t="s">
        <v>1281</v>
      </c>
      <c r="E602" s="668" t="s">
        <v>1439</v>
      </c>
      <c r="F602" s="670" t="n">
        <v>-1758000</v>
      </c>
      <c r="G602" s="670" t="n">
        <v>0</v>
      </c>
      <c r="H602" s="670" t="n">
        <v>1758000</v>
      </c>
      <c r="I602" s="670" t="n">
        <v>2761819215</v>
      </c>
      <c r="J602" s="671" t="s">
        <v>1283</v>
      </c>
      <c r="L602" s="672" t="n">
        <f aca="false">I601+H602</f>
        <v>2761819215</v>
      </c>
      <c r="M602" s="672" t="n">
        <f aca="false">I602-L602</f>
        <v>0</v>
      </c>
    </row>
    <row r="603" customFormat="false" ht="15" hidden="false" customHeight="false" outlineLevel="0" collapsed="false">
      <c r="A603" s="668" t="s">
        <v>1424</v>
      </c>
      <c r="B603" s="669" t="n">
        <v>44513</v>
      </c>
      <c r="C603" s="668" t="s">
        <v>1285</v>
      </c>
      <c r="D603" s="668" t="s">
        <v>1281</v>
      </c>
      <c r="E603" s="668" t="s">
        <v>1320</v>
      </c>
      <c r="F603" s="670" t="n">
        <v>-2900</v>
      </c>
      <c r="G603" s="670" t="n">
        <v>0</v>
      </c>
      <c r="H603" s="670" t="n">
        <v>2900</v>
      </c>
      <c r="I603" s="670" t="n">
        <v>2761822115</v>
      </c>
      <c r="J603" s="671" t="s">
        <v>1283</v>
      </c>
      <c r="L603" s="672" t="n">
        <f aca="false">I602+H603</f>
        <v>2761822115</v>
      </c>
      <c r="M603" s="672" t="n">
        <f aca="false">I603-L603</f>
        <v>0</v>
      </c>
    </row>
    <row r="604" customFormat="false" ht="15" hidden="false" customHeight="false" outlineLevel="0" collapsed="false">
      <c r="A604" s="668" t="s">
        <v>1424</v>
      </c>
      <c r="B604" s="669" t="n">
        <v>44513</v>
      </c>
      <c r="C604" s="668" t="s">
        <v>1280</v>
      </c>
      <c r="D604" s="668" t="s">
        <v>1281</v>
      </c>
      <c r="E604" s="668" t="s">
        <v>1309</v>
      </c>
      <c r="F604" s="670" t="n">
        <v>-236000</v>
      </c>
      <c r="G604" s="670" t="n">
        <v>0</v>
      </c>
      <c r="H604" s="670" t="n">
        <v>236000</v>
      </c>
      <c r="I604" s="670" t="n">
        <v>2762058115</v>
      </c>
      <c r="J604" s="671" t="s">
        <v>1283</v>
      </c>
      <c r="L604" s="672" t="n">
        <f aca="false">I603+H604</f>
        <v>2762058115</v>
      </c>
      <c r="M604" s="672" t="n">
        <f aca="false">I604-L604</f>
        <v>0</v>
      </c>
    </row>
    <row r="605" customFormat="false" ht="15" hidden="false" customHeight="false" outlineLevel="0" collapsed="false">
      <c r="A605" s="668" t="s">
        <v>1424</v>
      </c>
      <c r="B605" s="669" t="n">
        <v>44513</v>
      </c>
      <c r="C605" s="668" t="s">
        <v>1280</v>
      </c>
      <c r="D605" s="668" t="s">
        <v>1281</v>
      </c>
      <c r="E605" s="668" t="s">
        <v>1301</v>
      </c>
      <c r="F605" s="670" t="n">
        <v>-636650</v>
      </c>
      <c r="G605" s="670" t="n">
        <v>0</v>
      </c>
      <c r="H605" s="670" t="n">
        <v>636650</v>
      </c>
      <c r="I605" s="670" t="n">
        <v>2762694765</v>
      </c>
      <c r="J605" s="671" t="s">
        <v>1283</v>
      </c>
      <c r="L605" s="672" t="n">
        <f aca="false">I604+H605</f>
        <v>2762694765</v>
      </c>
      <c r="M605" s="672" t="n">
        <f aca="false">I605-L605</f>
        <v>0</v>
      </c>
    </row>
    <row r="606" customFormat="false" ht="15" hidden="false" customHeight="false" outlineLevel="0" collapsed="false">
      <c r="A606" s="668" t="s">
        <v>1424</v>
      </c>
      <c r="B606" s="669" t="n">
        <v>44513</v>
      </c>
      <c r="C606" s="668" t="s">
        <v>1280</v>
      </c>
      <c r="D606" s="668" t="s">
        <v>1281</v>
      </c>
      <c r="E606" s="668" t="s">
        <v>1303</v>
      </c>
      <c r="F606" s="670" t="n">
        <v>-113000</v>
      </c>
      <c r="G606" s="670" t="n">
        <v>0</v>
      </c>
      <c r="H606" s="670" t="n">
        <v>113000</v>
      </c>
      <c r="I606" s="670" t="n">
        <v>2762807765</v>
      </c>
      <c r="J606" s="671" t="s">
        <v>1283</v>
      </c>
      <c r="L606" s="672" t="n">
        <f aca="false">I605+H606</f>
        <v>2762807765</v>
      </c>
      <c r="M606" s="672" t="n">
        <f aca="false">I606-L606</f>
        <v>0</v>
      </c>
    </row>
    <row r="607" customFormat="false" ht="15" hidden="false" customHeight="false" outlineLevel="0" collapsed="false">
      <c r="A607" s="668" t="s">
        <v>1424</v>
      </c>
      <c r="B607" s="669" t="n">
        <v>44513</v>
      </c>
      <c r="C607" s="668" t="s">
        <v>1280</v>
      </c>
      <c r="D607" s="668" t="s">
        <v>1281</v>
      </c>
      <c r="E607" s="668" t="s">
        <v>1323</v>
      </c>
      <c r="F607" s="670" t="n">
        <v>-137500</v>
      </c>
      <c r="G607" s="670" t="n">
        <v>0</v>
      </c>
      <c r="H607" s="670" t="n">
        <v>137500</v>
      </c>
      <c r="I607" s="670" t="n">
        <v>2762945265</v>
      </c>
      <c r="J607" s="671" t="s">
        <v>1283</v>
      </c>
      <c r="L607" s="672" t="n">
        <f aca="false">I606+H607</f>
        <v>2762945265</v>
      </c>
      <c r="M607" s="672" t="n">
        <f aca="false">I607-L607</f>
        <v>0</v>
      </c>
    </row>
    <row r="608" customFormat="false" ht="15" hidden="false" customHeight="false" outlineLevel="0" collapsed="false">
      <c r="A608" s="668" t="s">
        <v>1424</v>
      </c>
      <c r="B608" s="669" t="n">
        <v>44513</v>
      </c>
      <c r="C608" s="668" t="s">
        <v>1285</v>
      </c>
      <c r="D608" s="668" t="s">
        <v>1281</v>
      </c>
      <c r="E608" s="668" t="s">
        <v>1322</v>
      </c>
      <c r="F608" s="670" t="n">
        <v>-600000</v>
      </c>
      <c r="G608" s="670" t="n">
        <v>0</v>
      </c>
      <c r="H608" s="670" t="n">
        <v>600000</v>
      </c>
      <c r="I608" s="670" t="n">
        <v>2763545265</v>
      </c>
      <c r="J608" s="671" t="s">
        <v>1283</v>
      </c>
      <c r="L608" s="672" t="n">
        <f aca="false">I607+H608</f>
        <v>2763545265</v>
      </c>
      <c r="M608" s="672" t="n">
        <f aca="false">I608-L608</f>
        <v>0</v>
      </c>
    </row>
    <row r="609" customFormat="false" ht="15" hidden="false" customHeight="false" outlineLevel="0" collapsed="false">
      <c r="A609" s="668" t="s">
        <v>1437</v>
      </c>
      <c r="B609" s="669" t="n">
        <v>44515</v>
      </c>
      <c r="C609" s="668" t="s">
        <v>1280</v>
      </c>
      <c r="D609" s="668" t="s">
        <v>1281</v>
      </c>
      <c r="E609" s="668" t="s">
        <v>1282</v>
      </c>
      <c r="F609" s="670" t="n">
        <v>-1928200</v>
      </c>
      <c r="G609" s="670" t="n">
        <v>0</v>
      </c>
      <c r="H609" s="670" t="n">
        <v>1928200</v>
      </c>
      <c r="I609" s="670" t="n">
        <v>2765473465</v>
      </c>
      <c r="J609" s="671" t="s">
        <v>1283</v>
      </c>
      <c r="L609" s="672" t="n">
        <f aca="false">I608+H609</f>
        <v>2765473465</v>
      </c>
      <c r="M609" s="672" t="n">
        <f aca="false">I609-L609</f>
        <v>0</v>
      </c>
    </row>
    <row r="610" customFormat="false" ht="15" hidden="false" customHeight="false" outlineLevel="0" collapsed="false">
      <c r="A610" s="668" t="s">
        <v>1437</v>
      </c>
      <c r="B610" s="669" t="n">
        <v>44515</v>
      </c>
      <c r="C610" s="668" t="s">
        <v>1280</v>
      </c>
      <c r="D610" s="668" t="s">
        <v>1281</v>
      </c>
      <c r="E610" s="668" t="s">
        <v>1314</v>
      </c>
      <c r="F610" s="670" t="n">
        <v>-3611500</v>
      </c>
      <c r="G610" s="670" t="n">
        <v>0</v>
      </c>
      <c r="H610" s="670" t="n">
        <v>3611500</v>
      </c>
      <c r="I610" s="670" t="n">
        <v>2769084965</v>
      </c>
      <c r="J610" s="671" t="s">
        <v>1283</v>
      </c>
      <c r="L610" s="672" t="n">
        <f aca="false">I609+H610</f>
        <v>2769084965</v>
      </c>
      <c r="M610" s="672" t="n">
        <f aca="false">I610-L610</f>
        <v>0</v>
      </c>
    </row>
    <row r="611" customFormat="false" ht="15" hidden="false" customHeight="false" outlineLevel="0" collapsed="false">
      <c r="A611" s="668" t="s">
        <v>1437</v>
      </c>
      <c r="B611" s="669" t="n">
        <v>44515</v>
      </c>
      <c r="C611" s="668" t="s">
        <v>1280</v>
      </c>
      <c r="D611" s="668" t="s">
        <v>1281</v>
      </c>
      <c r="E611" s="668" t="s">
        <v>1301</v>
      </c>
      <c r="F611" s="670" t="n">
        <v>-4439400</v>
      </c>
      <c r="G611" s="670" t="n">
        <v>0</v>
      </c>
      <c r="H611" s="670" t="n">
        <v>4439400</v>
      </c>
      <c r="I611" s="670" t="n">
        <v>2773524365</v>
      </c>
      <c r="J611" s="671" t="s">
        <v>1283</v>
      </c>
      <c r="L611" s="672" t="n">
        <f aca="false">I610+H611</f>
        <v>2773524365</v>
      </c>
      <c r="M611" s="672" t="n">
        <f aca="false">I611-L611</f>
        <v>0</v>
      </c>
    </row>
    <row r="612" customFormat="false" ht="15" hidden="false" customHeight="false" outlineLevel="0" collapsed="false">
      <c r="A612" s="668" t="s">
        <v>1437</v>
      </c>
      <c r="B612" s="669" t="n">
        <v>44515</v>
      </c>
      <c r="C612" s="668" t="s">
        <v>1280</v>
      </c>
      <c r="D612" s="668" t="s">
        <v>1281</v>
      </c>
      <c r="E612" s="668" t="s">
        <v>1284</v>
      </c>
      <c r="F612" s="670" t="n">
        <v>-7473664</v>
      </c>
      <c r="G612" s="670" t="n">
        <v>0</v>
      </c>
      <c r="H612" s="670" t="n">
        <v>7473664</v>
      </c>
      <c r="I612" s="670" t="n">
        <v>2780998029</v>
      </c>
      <c r="J612" s="671" t="s">
        <v>1283</v>
      </c>
      <c r="L612" s="672" t="n">
        <f aca="false">I611+H612</f>
        <v>2780998029</v>
      </c>
      <c r="M612" s="672" t="n">
        <f aca="false">I612-L612</f>
        <v>0</v>
      </c>
    </row>
    <row r="613" customFormat="false" ht="15" hidden="false" customHeight="false" outlineLevel="0" collapsed="false">
      <c r="A613" s="668" t="s">
        <v>1437</v>
      </c>
      <c r="B613" s="669" t="n">
        <v>44515</v>
      </c>
      <c r="C613" s="668" t="s">
        <v>1280</v>
      </c>
      <c r="D613" s="668" t="s">
        <v>1281</v>
      </c>
      <c r="E613" s="668" t="s">
        <v>1308</v>
      </c>
      <c r="F613" s="670" t="n">
        <v>-9060000</v>
      </c>
      <c r="G613" s="670" t="n">
        <v>0</v>
      </c>
      <c r="H613" s="670" t="n">
        <v>9060000</v>
      </c>
      <c r="I613" s="670" t="n">
        <v>2790058029</v>
      </c>
      <c r="J613" s="671" t="s">
        <v>1283</v>
      </c>
      <c r="L613" s="672" t="n">
        <f aca="false">I612+H613</f>
        <v>2790058029</v>
      </c>
      <c r="M613" s="672" t="n">
        <f aca="false">I613-L613</f>
        <v>0</v>
      </c>
    </row>
    <row r="614" customFormat="false" ht="15" hidden="false" customHeight="false" outlineLevel="0" collapsed="false">
      <c r="A614" s="668" t="s">
        <v>1437</v>
      </c>
      <c r="B614" s="669" t="n">
        <v>44515</v>
      </c>
      <c r="C614" s="668" t="s">
        <v>1280</v>
      </c>
      <c r="D614" s="668" t="s">
        <v>1281</v>
      </c>
      <c r="E614" s="668" t="s">
        <v>1319</v>
      </c>
      <c r="F614" s="670" t="n">
        <v>-6708680</v>
      </c>
      <c r="G614" s="670" t="n">
        <v>0</v>
      </c>
      <c r="H614" s="670" t="n">
        <v>6708680</v>
      </c>
      <c r="I614" s="670" t="n">
        <v>2796766709</v>
      </c>
      <c r="J614" s="671" t="s">
        <v>1283</v>
      </c>
      <c r="L614" s="672" t="n">
        <f aca="false">I613+H614</f>
        <v>2796766709</v>
      </c>
      <c r="M614" s="672" t="n">
        <f aca="false">I614-L614</f>
        <v>0</v>
      </c>
    </row>
    <row r="615" customFormat="false" ht="15" hidden="false" customHeight="false" outlineLevel="0" collapsed="false">
      <c r="A615" s="668" t="s">
        <v>1437</v>
      </c>
      <c r="B615" s="669" t="n">
        <v>44515</v>
      </c>
      <c r="C615" s="668" t="s">
        <v>1280</v>
      </c>
      <c r="D615" s="668" t="s">
        <v>1281</v>
      </c>
      <c r="E615" s="668" t="s">
        <v>1287</v>
      </c>
      <c r="F615" s="670" t="n">
        <v>-8700500</v>
      </c>
      <c r="G615" s="670" t="n">
        <v>0</v>
      </c>
      <c r="H615" s="670" t="n">
        <v>8700500</v>
      </c>
      <c r="I615" s="670" t="n">
        <v>2805467209</v>
      </c>
      <c r="J615" s="671" t="s">
        <v>1283</v>
      </c>
      <c r="L615" s="672" t="n">
        <f aca="false">I614+H615</f>
        <v>2805467209</v>
      </c>
      <c r="M615" s="672" t="n">
        <f aca="false">I615-L615</f>
        <v>0</v>
      </c>
    </row>
    <row r="616" customFormat="false" ht="15" hidden="false" customHeight="false" outlineLevel="0" collapsed="false">
      <c r="A616" s="668" t="s">
        <v>1437</v>
      </c>
      <c r="B616" s="669" t="n">
        <v>44515</v>
      </c>
      <c r="C616" s="668" t="s">
        <v>1280</v>
      </c>
      <c r="D616" s="668" t="s">
        <v>1281</v>
      </c>
      <c r="E616" s="668" t="s">
        <v>1288</v>
      </c>
      <c r="F616" s="670" t="n">
        <v>-7901750</v>
      </c>
      <c r="G616" s="670" t="n">
        <v>0</v>
      </c>
      <c r="H616" s="670" t="n">
        <v>7901750</v>
      </c>
      <c r="I616" s="670" t="n">
        <v>2813368959</v>
      </c>
      <c r="J616" s="671" t="s">
        <v>1283</v>
      </c>
      <c r="L616" s="672" t="n">
        <f aca="false">I615+H616</f>
        <v>2813368959</v>
      </c>
      <c r="M616" s="672" t="n">
        <f aca="false">I616-L616</f>
        <v>0</v>
      </c>
    </row>
    <row r="617" customFormat="false" ht="15" hidden="false" customHeight="false" outlineLevel="0" collapsed="false">
      <c r="A617" s="668" t="s">
        <v>1437</v>
      </c>
      <c r="B617" s="669" t="n">
        <v>44515</v>
      </c>
      <c r="C617" s="668" t="s">
        <v>1280</v>
      </c>
      <c r="D617" s="668" t="s">
        <v>1281</v>
      </c>
      <c r="E617" s="668" t="s">
        <v>1288</v>
      </c>
      <c r="F617" s="670" t="n">
        <v>-4540</v>
      </c>
      <c r="G617" s="670" t="n">
        <v>0</v>
      </c>
      <c r="H617" s="670" t="n">
        <v>4540</v>
      </c>
      <c r="I617" s="670" t="n">
        <v>2813373499</v>
      </c>
      <c r="J617" s="671" t="s">
        <v>1283</v>
      </c>
      <c r="L617" s="672" t="n">
        <f aca="false">I616+H617</f>
        <v>2813373499</v>
      </c>
      <c r="M617" s="672" t="n">
        <f aca="false">I617-L617</f>
        <v>0</v>
      </c>
    </row>
    <row r="618" customFormat="false" ht="15" hidden="false" customHeight="false" outlineLevel="0" collapsed="false">
      <c r="A618" s="668" t="s">
        <v>1437</v>
      </c>
      <c r="B618" s="669" t="n">
        <v>44515</v>
      </c>
      <c r="C618" s="668" t="s">
        <v>1280</v>
      </c>
      <c r="D618" s="668" t="s">
        <v>1281</v>
      </c>
      <c r="E618" s="668" t="s">
        <v>1384</v>
      </c>
      <c r="F618" s="670" t="n">
        <v>-6435000</v>
      </c>
      <c r="G618" s="670" t="n">
        <v>0</v>
      </c>
      <c r="H618" s="670" t="n">
        <v>6435000</v>
      </c>
      <c r="I618" s="670" t="n">
        <v>2819808499</v>
      </c>
      <c r="J618" s="671" t="s">
        <v>1283</v>
      </c>
      <c r="L618" s="672" t="n">
        <f aca="false">I617+H618</f>
        <v>2819808499</v>
      </c>
      <c r="M618" s="672" t="n">
        <f aca="false">I618-L618</f>
        <v>0</v>
      </c>
    </row>
    <row r="619" customFormat="false" ht="15" hidden="false" customHeight="false" outlineLevel="0" collapsed="false">
      <c r="A619" s="668" t="s">
        <v>1437</v>
      </c>
      <c r="B619" s="669" t="n">
        <v>44515</v>
      </c>
      <c r="C619" s="668" t="s">
        <v>1280</v>
      </c>
      <c r="D619" s="668" t="s">
        <v>1281</v>
      </c>
      <c r="E619" s="668" t="s">
        <v>1299</v>
      </c>
      <c r="F619" s="670" t="n">
        <v>-5690474</v>
      </c>
      <c r="G619" s="670" t="n">
        <v>0</v>
      </c>
      <c r="H619" s="670" t="n">
        <v>5690474</v>
      </c>
      <c r="I619" s="670" t="n">
        <v>2825498973</v>
      </c>
      <c r="J619" s="671" t="s">
        <v>1283</v>
      </c>
      <c r="L619" s="672" t="n">
        <f aca="false">I618+H619</f>
        <v>2825498973</v>
      </c>
      <c r="M619" s="672" t="n">
        <f aca="false">I619-L619</f>
        <v>0</v>
      </c>
    </row>
    <row r="620" customFormat="false" ht="15" hidden="false" customHeight="false" outlineLevel="0" collapsed="false">
      <c r="A620" s="668" t="s">
        <v>1437</v>
      </c>
      <c r="B620" s="669" t="n">
        <v>44515</v>
      </c>
      <c r="C620" s="668" t="s">
        <v>1280</v>
      </c>
      <c r="D620" s="668" t="s">
        <v>1281</v>
      </c>
      <c r="E620" s="668" t="s">
        <v>1305</v>
      </c>
      <c r="F620" s="670" t="n">
        <v>-7905316</v>
      </c>
      <c r="G620" s="670" t="n">
        <v>0</v>
      </c>
      <c r="H620" s="670" t="n">
        <v>7905316</v>
      </c>
      <c r="I620" s="670" t="n">
        <v>2833404289</v>
      </c>
      <c r="J620" s="671" t="s">
        <v>1283</v>
      </c>
      <c r="L620" s="672" t="n">
        <f aca="false">I619+H620</f>
        <v>2833404289</v>
      </c>
      <c r="M620" s="672" t="n">
        <f aca="false">I620-L620</f>
        <v>0</v>
      </c>
    </row>
    <row r="621" customFormat="false" ht="15" hidden="false" customHeight="false" outlineLevel="0" collapsed="false">
      <c r="A621" s="668" t="s">
        <v>1437</v>
      </c>
      <c r="B621" s="669" t="n">
        <v>44515</v>
      </c>
      <c r="C621" s="668" t="s">
        <v>1280</v>
      </c>
      <c r="D621" s="668" t="s">
        <v>1281</v>
      </c>
      <c r="E621" s="668" t="s">
        <v>1295</v>
      </c>
      <c r="F621" s="670" t="n">
        <v>-2656500</v>
      </c>
      <c r="G621" s="670" t="n">
        <v>0</v>
      </c>
      <c r="H621" s="670" t="n">
        <v>2656500</v>
      </c>
      <c r="I621" s="670" t="n">
        <v>2836060789</v>
      </c>
      <c r="J621" s="671" t="s">
        <v>1283</v>
      </c>
      <c r="L621" s="672" t="n">
        <f aca="false">I620+H621</f>
        <v>2836060789</v>
      </c>
      <c r="M621" s="672" t="n">
        <f aca="false">I621-L621</f>
        <v>0</v>
      </c>
    </row>
    <row r="622" customFormat="false" ht="15" hidden="false" customHeight="false" outlineLevel="0" collapsed="false">
      <c r="A622" s="668" t="s">
        <v>1437</v>
      </c>
      <c r="B622" s="669" t="n">
        <v>44515</v>
      </c>
      <c r="C622" s="668" t="s">
        <v>1280</v>
      </c>
      <c r="D622" s="668" t="s">
        <v>1281</v>
      </c>
      <c r="E622" s="668" t="s">
        <v>1290</v>
      </c>
      <c r="F622" s="670" t="n">
        <v>-2172000</v>
      </c>
      <c r="G622" s="670" t="n">
        <v>0</v>
      </c>
      <c r="H622" s="670" t="n">
        <v>2172000</v>
      </c>
      <c r="I622" s="670" t="n">
        <v>2838232789</v>
      </c>
      <c r="J622" s="671" t="s">
        <v>1283</v>
      </c>
      <c r="L622" s="672" t="n">
        <f aca="false">I621+H622</f>
        <v>2838232789</v>
      </c>
      <c r="M622" s="672" t="n">
        <f aca="false">I622-L622</f>
        <v>0</v>
      </c>
    </row>
    <row r="623" customFormat="false" ht="15" hidden="false" customHeight="false" outlineLevel="0" collapsed="false">
      <c r="A623" s="668" t="s">
        <v>1437</v>
      </c>
      <c r="B623" s="669" t="n">
        <v>44515</v>
      </c>
      <c r="C623" s="668" t="s">
        <v>1280</v>
      </c>
      <c r="D623" s="668" t="s">
        <v>1281</v>
      </c>
      <c r="E623" s="668" t="s">
        <v>1297</v>
      </c>
      <c r="F623" s="670" t="n">
        <v>-2376000</v>
      </c>
      <c r="G623" s="670" t="n">
        <v>0</v>
      </c>
      <c r="H623" s="670" t="n">
        <v>2376000</v>
      </c>
      <c r="I623" s="670" t="n">
        <v>2840608789</v>
      </c>
      <c r="J623" s="671" t="s">
        <v>1283</v>
      </c>
      <c r="L623" s="672" t="n">
        <f aca="false">I622+H623</f>
        <v>2840608789</v>
      </c>
      <c r="M623" s="672" t="n">
        <f aca="false">I623-L623</f>
        <v>0</v>
      </c>
    </row>
    <row r="624" customFormat="false" ht="15" hidden="false" customHeight="false" outlineLevel="0" collapsed="false">
      <c r="A624" s="668" t="s">
        <v>1437</v>
      </c>
      <c r="B624" s="669" t="n">
        <v>44515</v>
      </c>
      <c r="C624" s="668" t="s">
        <v>1280</v>
      </c>
      <c r="D624" s="668" t="s">
        <v>1281</v>
      </c>
      <c r="E624" s="668" t="s">
        <v>1303</v>
      </c>
      <c r="F624" s="670" t="n">
        <v>-3395500</v>
      </c>
      <c r="G624" s="670" t="n">
        <v>0</v>
      </c>
      <c r="H624" s="670" t="n">
        <v>3395500</v>
      </c>
      <c r="I624" s="670" t="n">
        <v>2844004289</v>
      </c>
      <c r="J624" s="671" t="s">
        <v>1283</v>
      </c>
      <c r="L624" s="672" t="n">
        <f aca="false">I623+H624</f>
        <v>2844004289</v>
      </c>
      <c r="M624" s="672" t="n">
        <f aca="false">I624-L624</f>
        <v>0</v>
      </c>
    </row>
    <row r="625" customFormat="false" ht="15" hidden="false" customHeight="false" outlineLevel="0" collapsed="false">
      <c r="A625" s="668" t="s">
        <v>1437</v>
      </c>
      <c r="B625" s="669" t="n">
        <v>44515</v>
      </c>
      <c r="C625" s="668" t="s">
        <v>1280</v>
      </c>
      <c r="D625" s="668" t="s">
        <v>1281</v>
      </c>
      <c r="E625" s="668" t="s">
        <v>1296</v>
      </c>
      <c r="F625" s="670" t="n">
        <v>-3264000</v>
      </c>
      <c r="G625" s="670" t="n">
        <v>0</v>
      </c>
      <c r="H625" s="670" t="n">
        <v>3264000</v>
      </c>
      <c r="I625" s="670" t="n">
        <v>2847268289</v>
      </c>
      <c r="J625" s="671" t="s">
        <v>1283</v>
      </c>
      <c r="L625" s="672" t="n">
        <f aca="false">I624+H625</f>
        <v>2847268289</v>
      </c>
      <c r="M625" s="672" t="n">
        <f aca="false">I625-L625</f>
        <v>0</v>
      </c>
    </row>
    <row r="626" customFormat="false" ht="15" hidden="false" customHeight="false" outlineLevel="0" collapsed="false">
      <c r="A626" s="668" t="s">
        <v>1437</v>
      </c>
      <c r="B626" s="669" t="n">
        <v>44515</v>
      </c>
      <c r="C626" s="668" t="s">
        <v>1280</v>
      </c>
      <c r="D626" s="668" t="s">
        <v>1281</v>
      </c>
      <c r="E626" s="668" t="s">
        <v>1309</v>
      </c>
      <c r="F626" s="670" t="n">
        <v>-8749600</v>
      </c>
      <c r="G626" s="670" t="n">
        <v>0</v>
      </c>
      <c r="H626" s="670" t="n">
        <v>8749600</v>
      </c>
      <c r="I626" s="670" t="n">
        <v>2856017889</v>
      </c>
      <c r="J626" s="671" t="s">
        <v>1283</v>
      </c>
      <c r="L626" s="672" t="n">
        <f aca="false">I625+H626</f>
        <v>2856017889</v>
      </c>
      <c r="M626" s="672" t="n">
        <f aca="false">I626-L626</f>
        <v>0</v>
      </c>
    </row>
    <row r="627" customFormat="false" ht="15" hidden="false" customHeight="false" outlineLevel="0" collapsed="false">
      <c r="A627" s="668" t="s">
        <v>1437</v>
      </c>
      <c r="B627" s="669" t="n">
        <v>44515</v>
      </c>
      <c r="C627" s="668" t="s">
        <v>1280</v>
      </c>
      <c r="D627" s="668" t="s">
        <v>1281</v>
      </c>
      <c r="E627" s="668" t="s">
        <v>1317</v>
      </c>
      <c r="F627" s="670" t="n">
        <v>-3969500</v>
      </c>
      <c r="G627" s="670" t="n">
        <v>0</v>
      </c>
      <c r="H627" s="670" t="n">
        <v>3969500</v>
      </c>
      <c r="I627" s="670" t="n">
        <v>2859987389</v>
      </c>
      <c r="J627" s="671" t="s">
        <v>1283</v>
      </c>
      <c r="L627" s="672" t="n">
        <f aca="false">I626+H627</f>
        <v>2859987389</v>
      </c>
      <c r="M627" s="672" t="n">
        <f aca="false">I627-L627</f>
        <v>0</v>
      </c>
    </row>
    <row r="628" customFormat="false" ht="15" hidden="false" customHeight="false" outlineLevel="0" collapsed="false">
      <c r="A628" s="668" t="s">
        <v>1440</v>
      </c>
      <c r="B628" s="669" t="n">
        <v>44516</v>
      </c>
      <c r="C628" s="668" t="s">
        <v>1280</v>
      </c>
      <c r="D628" s="668" t="s">
        <v>1281</v>
      </c>
      <c r="E628" s="668" t="s">
        <v>1282</v>
      </c>
      <c r="F628" s="670" t="n">
        <v>-1077500</v>
      </c>
      <c r="G628" s="670" t="n">
        <v>0</v>
      </c>
      <c r="H628" s="670" t="n">
        <v>1077500</v>
      </c>
      <c r="I628" s="670" t="n">
        <v>2861064889</v>
      </c>
      <c r="J628" s="671" t="s">
        <v>1283</v>
      </c>
      <c r="L628" s="672" t="n">
        <f aca="false">I627+H628</f>
        <v>2861064889</v>
      </c>
      <c r="M628" s="672" t="n">
        <f aca="false">I628-L628</f>
        <v>0</v>
      </c>
    </row>
    <row r="629" customFormat="false" ht="15" hidden="false" customHeight="false" outlineLevel="0" collapsed="false">
      <c r="A629" s="668" t="s">
        <v>1437</v>
      </c>
      <c r="B629" s="669" t="n">
        <v>44515</v>
      </c>
      <c r="C629" s="668" t="s">
        <v>1280</v>
      </c>
      <c r="D629" s="668" t="s">
        <v>1281</v>
      </c>
      <c r="E629" s="668" t="s">
        <v>1293</v>
      </c>
      <c r="F629" s="670" t="n">
        <v>-6853250</v>
      </c>
      <c r="G629" s="670" t="n">
        <v>0</v>
      </c>
      <c r="H629" s="670" t="n">
        <v>6853250</v>
      </c>
      <c r="I629" s="670" t="n">
        <v>2867918139</v>
      </c>
      <c r="J629" s="671" t="s">
        <v>1283</v>
      </c>
      <c r="L629" s="672" t="n">
        <f aca="false">I628+H629</f>
        <v>2867918139</v>
      </c>
      <c r="M629" s="672" t="n">
        <f aca="false">I629-L629</f>
        <v>0</v>
      </c>
    </row>
    <row r="630" customFormat="false" ht="15" hidden="false" customHeight="false" outlineLevel="0" collapsed="false">
      <c r="A630" s="668" t="s">
        <v>1437</v>
      </c>
      <c r="B630" s="669" t="n">
        <v>44515</v>
      </c>
      <c r="C630" s="668" t="s">
        <v>1280</v>
      </c>
      <c r="D630" s="668" t="s">
        <v>1281</v>
      </c>
      <c r="E630" s="668" t="s">
        <v>1306</v>
      </c>
      <c r="F630" s="670" t="n">
        <v>-1697000</v>
      </c>
      <c r="G630" s="670" t="n">
        <v>0</v>
      </c>
      <c r="H630" s="670" t="n">
        <v>1697000</v>
      </c>
      <c r="I630" s="670" t="n">
        <v>2869615139</v>
      </c>
      <c r="J630" s="671" t="s">
        <v>1283</v>
      </c>
      <c r="L630" s="672" t="n">
        <f aca="false">I629+H630</f>
        <v>2869615139</v>
      </c>
      <c r="M630" s="672" t="n">
        <f aca="false">I630-L630</f>
        <v>0</v>
      </c>
    </row>
    <row r="631" customFormat="false" ht="15" hidden="false" customHeight="false" outlineLevel="0" collapsed="false">
      <c r="A631" s="668" t="s">
        <v>1437</v>
      </c>
      <c r="B631" s="669" t="n">
        <v>44515</v>
      </c>
      <c r="C631" s="668" t="s">
        <v>1280</v>
      </c>
      <c r="D631" s="668" t="s">
        <v>1281</v>
      </c>
      <c r="E631" s="668" t="s">
        <v>1307</v>
      </c>
      <c r="F631" s="670" t="n">
        <v>-9250500</v>
      </c>
      <c r="G631" s="670" t="n">
        <v>0</v>
      </c>
      <c r="H631" s="670" t="n">
        <v>9250500</v>
      </c>
      <c r="I631" s="670" t="n">
        <v>2878865639</v>
      </c>
      <c r="J631" s="671" t="s">
        <v>1283</v>
      </c>
      <c r="L631" s="672" t="n">
        <f aca="false">I630+H631</f>
        <v>2878865639</v>
      </c>
      <c r="M631" s="672" t="n">
        <f aca="false">I631-L631</f>
        <v>0</v>
      </c>
    </row>
    <row r="632" customFormat="false" ht="15" hidden="false" customHeight="false" outlineLevel="0" collapsed="false">
      <c r="A632" s="668" t="s">
        <v>1437</v>
      </c>
      <c r="B632" s="669" t="n">
        <v>44515</v>
      </c>
      <c r="C632" s="668" t="s">
        <v>1280</v>
      </c>
      <c r="D632" s="668" t="s">
        <v>1281</v>
      </c>
      <c r="E632" s="668" t="s">
        <v>1307</v>
      </c>
      <c r="F632" s="670" t="n">
        <v>-1798</v>
      </c>
      <c r="G632" s="670" t="n">
        <v>0</v>
      </c>
      <c r="H632" s="670" t="n">
        <v>1798</v>
      </c>
      <c r="I632" s="670" t="n">
        <v>2878867437</v>
      </c>
      <c r="J632" s="671" t="s">
        <v>1283</v>
      </c>
      <c r="L632" s="672" t="n">
        <f aca="false">I631+H632</f>
        <v>2878867437</v>
      </c>
      <c r="M632" s="672" t="n">
        <f aca="false">I632-L632</f>
        <v>0</v>
      </c>
    </row>
    <row r="633" customFormat="false" ht="15" hidden="false" customHeight="false" outlineLevel="0" collapsed="false">
      <c r="A633" s="668" t="s">
        <v>1437</v>
      </c>
      <c r="B633" s="669" t="n">
        <v>44515</v>
      </c>
      <c r="C633" s="668" t="s">
        <v>1280</v>
      </c>
      <c r="D633" s="668" t="s">
        <v>1281</v>
      </c>
      <c r="E633" s="668" t="s">
        <v>1304</v>
      </c>
      <c r="F633" s="670" t="n">
        <v>-157400</v>
      </c>
      <c r="G633" s="670" t="n">
        <v>0</v>
      </c>
      <c r="H633" s="670" t="n">
        <v>157400</v>
      </c>
      <c r="I633" s="670" t="n">
        <v>2879024837</v>
      </c>
      <c r="J633" s="671" t="s">
        <v>1283</v>
      </c>
      <c r="L633" s="672" t="n">
        <f aca="false">I632+H633</f>
        <v>2879024837</v>
      </c>
      <c r="M633" s="672" t="n">
        <f aca="false">I633-L633</f>
        <v>0</v>
      </c>
    </row>
    <row r="634" customFormat="false" ht="15" hidden="false" customHeight="false" outlineLevel="0" collapsed="false">
      <c r="A634" s="668" t="s">
        <v>1437</v>
      </c>
      <c r="B634" s="669" t="n">
        <v>44515</v>
      </c>
      <c r="C634" s="668" t="s">
        <v>1280</v>
      </c>
      <c r="D634" s="668" t="s">
        <v>1281</v>
      </c>
      <c r="E634" s="668" t="s">
        <v>1292</v>
      </c>
      <c r="F634" s="670" t="n">
        <v>-2760200</v>
      </c>
      <c r="G634" s="670" t="n">
        <v>0</v>
      </c>
      <c r="H634" s="670" t="n">
        <v>2760200</v>
      </c>
      <c r="I634" s="670" t="n">
        <v>2881785037</v>
      </c>
      <c r="J634" s="671" t="s">
        <v>1283</v>
      </c>
      <c r="L634" s="672" t="n">
        <f aca="false">I633+H634</f>
        <v>2881785037</v>
      </c>
      <c r="M634" s="672" t="n">
        <f aca="false">I634-L634</f>
        <v>0</v>
      </c>
    </row>
    <row r="635" customFormat="false" ht="15" hidden="false" customHeight="false" outlineLevel="0" collapsed="false">
      <c r="A635" s="668" t="s">
        <v>1437</v>
      </c>
      <c r="B635" s="669" t="n">
        <v>44515</v>
      </c>
      <c r="C635" s="668" t="s">
        <v>1280</v>
      </c>
      <c r="D635" s="668" t="s">
        <v>1281</v>
      </c>
      <c r="E635" s="668" t="s">
        <v>1291</v>
      </c>
      <c r="F635" s="670" t="n">
        <v>-1435500</v>
      </c>
      <c r="G635" s="670" t="n">
        <v>0</v>
      </c>
      <c r="H635" s="670" t="n">
        <v>1435500</v>
      </c>
      <c r="I635" s="670" t="n">
        <v>2883220537</v>
      </c>
      <c r="J635" s="671" t="s">
        <v>1283</v>
      </c>
      <c r="L635" s="672" t="n">
        <f aca="false">I634+H635</f>
        <v>2883220537</v>
      </c>
      <c r="M635" s="672" t="n">
        <f aca="false">I635-L635</f>
        <v>0</v>
      </c>
    </row>
    <row r="636" customFormat="false" ht="15" hidden="false" customHeight="false" outlineLevel="0" collapsed="false">
      <c r="A636" s="668" t="s">
        <v>1437</v>
      </c>
      <c r="B636" s="669" t="n">
        <v>44515</v>
      </c>
      <c r="C636" s="668" t="s">
        <v>1280</v>
      </c>
      <c r="D636" s="668" t="s">
        <v>1281</v>
      </c>
      <c r="E636" s="668" t="s">
        <v>1315</v>
      </c>
      <c r="F636" s="670" t="n">
        <v>-300000</v>
      </c>
      <c r="G636" s="670" t="n">
        <v>0</v>
      </c>
      <c r="H636" s="670" t="n">
        <v>300000</v>
      </c>
      <c r="I636" s="670" t="n">
        <v>2883520537</v>
      </c>
      <c r="J636" s="671" t="s">
        <v>1283</v>
      </c>
      <c r="L636" s="672" t="n">
        <f aca="false">I635+H636</f>
        <v>2883520537</v>
      </c>
      <c r="M636" s="672" t="n">
        <f aca="false">I636-L636</f>
        <v>0</v>
      </c>
    </row>
    <row r="637" customFormat="false" ht="15" hidden="false" customHeight="false" outlineLevel="0" collapsed="false">
      <c r="A637" s="668" t="s">
        <v>1437</v>
      </c>
      <c r="B637" s="669" t="n">
        <v>44515</v>
      </c>
      <c r="C637" s="668" t="s">
        <v>1280</v>
      </c>
      <c r="D637" s="668" t="s">
        <v>1281</v>
      </c>
      <c r="E637" s="668" t="s">
        <v>1287</v>
      </c>
      <c r="F637" s="670" t="n">
        <v>-33924</v>
      </c>
      <c r="G637" s="670" t="n">
        <v>0</v>
      </c>
      <c r="H637" s="670" t="n">
        <v>33924</v>
      </c>
      <c r="I637" s="670" t="n">
        <v>2883554461</v>
      </c>
      <c r="J637" s="671" t="s">
        <v>1283</v>
      </c>
      <c r="L637" s="672" t="n">
        <f aca="false">I636+H637</f>
        <v>2883554461</v>
      </c>
      <c r="M637" s="672" t="n">
        <f aca="false">I637-L637</f>
        <v>0</v>
      </c>
    </row>
    <row r="638" customFormat="false" ht="15" hidden="false" customHeight="false" outlineLevel="0" collapsed="false">
      <c r="A638" s="668" t="s">
        <v>1437</v>
      </c>
      <c r="B638" s="669" t="n">
        <v>44515</v>
      </c>
      <c r="C638" s="668" t="s">
        <v>1280</v>
      </c>
      <c r="D638" s="668" t="s">
        <v>1281</v>
      </c>
      <c r="E638" s="668" t="s">
        <v>1287</v>
      </c>
      <c r="F638" s="670" t="n">
        <v>-178000</v>
      </c>
      <c r="G638" s="670" t="n">
        <v>0</v>
      </c>
      <c r="H638" s="670" t="n">
        <v>178000</v>
      </c>
      <c r="I638" s="670" t="n">
        <v>2883732461</v>
      </c>
      <c r="J638" s="671" t="s">
        <v>1283</v>
      </c>
      <c r="L638" s="672" t="n">
        <f aca="false">I637+H638</f>
        <v>2883732461</v>
      </c>
      <c r="M638" s="672" t="n">
        <f aca="false">I638-L638</f>
        <v>0</v>
      </c>
    </row>
    <row r="639" customFormat="false" ht="15" hidden="false" customHeight="false" outlineLevel="0" collapsed="false">
      <c r="A639" s="668" t="s">
        <v>1437</v>
      </c>
      <c r="B639" s="669" t="n">
        <v>44515</v>
      </c>
      <c r="C639" s="668" t="s">
        <v>1280</v>
      </c>
      <c r="D639" s="668" t="s">
        <v>1281</v>
      </c>
      <c r="E639" s="668" t="s">
        <v>1316</v>
      </c>
      <c r="F639" s="670" t="n">
        <v>-2498250</v>
      </c>
      <c r="G639" s="670" t="n">
        <v>0</v>
      </c>
      <c r="H639" s="670" t="n">
        <v>2498250</v>
      </c>
      <c r="I639" s="670" t="n">
        <v>2886230711</v>
      </c>
      <c r="J639" s="671" t="s">
        <v>1283</v>
      </c>
      <c r="L639" s="672" t="n">
        <f aca="false">I638+H639</f>
        <v>2886230711</v>
      </c>
      <c r="M639" s="672" t="n">
        <f aca="false">I639-L639</f>
        <v>0</v>
      </c>
    </row>
    <row r="640" customFormat="false" ht="15" hidden="false" customHeight="false" outlineLevel="0" collapsed="false">
      <c r="A640" s="668" t="s">
        <v>1437</v>
      </c>
      <c r="B640" s="669" t="n">
        <v>44515</v>
      </c>
      <c r="C640" s="668" t="s">
        <v>1280</v>
      </c>
      <c r="D640" s="668" t="s">
        <v>1281</v>
      </c>
      <c r="E640" s="668" t="s">
        <v>1318</v>
      </c>
      <c r="F640" s="670" t="n">
        <v>-3620506</v>
      </c>
      <c r="G640" s="670" t="n">
        <v>0</v>
      </c>
      <c r="H640" s="670" t="n">
        <v>3620506</v>
      </c>
      <c r="I640" s="670" t="n">
        <v>2889851217</v>
      </c>
      <c r="J640" s="671" t="s">
        <v>1283</v>
      </c>
      <c r="L640" s="672" t="n">
        <f aca="false">I639+H640</f>
        <v>2889851217</v>
      </c>
      <c r="M640" s="672" t="n">
        <f aca="false">I640-L640</f>
        <v>0</v>
      </c>
    </row>
    <row r="641" customFormat="false" ht="15" hidden="false" customHeight="false" outlineLevel="0" collapsed="false">
      <c r="A641" s="668" t="s">
        <v>1437</v>
      </c>
      <c r="B641" s="669" t="n">
        <v>44515</v>
      </c>
      <c r="C641" s="668" t="s">
        <v>1285</v>
      </c>
      <c r="D641" s="668" t="s">
        <v>1281</v>
      </c>
      <c r="E641" s="668" t="s">
        <v>1441</v>
      </c>
      <c r="F641" s="670" t="n">
        <v>-44000000</v>
      </c>
      <c r="G641" s="670" t="n">
        <v>0</v>
      </c>
      <c r="H641" s="670" t="n">
        <v>44000000</v>
      </c>
      <c r="I641" s="670" t="n">
        <v>2933851217</v>
      </c>
      <c r="J641" s="671" t="s">
        <v>1283</v>
      </c>
      <c r="L641" s="672" t="n">
        <f aca="false">I640+H641</f>
        <v>2933851217</v>
      </c>
      <c r="M641" s="672" t="n">
        <f aca="false">I641-L641</f>
        <v>0</v>
      </c>
    </row>
    <row r="642" customFormat="false" ht="15" hidden="false" customHeight="false" outlineLevel="0" collapsed="false">
      <c r="A642" s="668" t="s">
        <v>1437</v>
      </c>
      <c r="B642" s="669" t="n">
        <v>44515</v>
      </c>
      <c r="C642" s="668" t="s">
        <v>1285</v>
      </c>
      <c r="D642" s="668" t="s">
        <v>1281</v>
      </c>
      <c r="E642" s="668" t="s">
        <v>1400</v>
      </c>
      <c r="F642" s="670" t="n">
        <v>-5000</v>
      </c>
      <c r="G642" s="670" t="n">
        <v>0</v>
      </c>
      <c r="H642" s="670" t="n">
        <v>5000</v>
      </c>
      <c r="I642" s="670" t="n">
        <v>2933856217</v>
      </c>
      <c r="J642" s="671" t="s">
        <v>1283</v>
      </c>
      <c r="L642" s="672" t="n">
        <f aca="false">I641+H642</f>
        <v>2933856217</v>
      </c>
      <c r="M642" s="672" t="n">
        <f aca="false">I642-L642</f>
        <v>0</v>
      </c>
    </row>
    <row r="643" customFormat="false" ht="15" hidden="false" customHeight="false" outlineLevel="0" collapsed="false">
      <c r="A643" s="668" t="s">
        <v>1437</v>
      </c>
      <c r="B643" s="669" t="n">
        <v>44515</v>
      </c>
      <c r="C643" s="668" t="s">
        <v>1280</v>
      </c>
      <c r="D643" s="668" t="s">
        <v>1281</v>
      </c>
      <c r="E643" s="668" t="s">
        <v>1376</v>
      </c>
      <c r="F643" s="670" t="n">
        <v>-662100</v>
      </c>
      <c r="G643" s="670" t="n">
        <v>0</v>
      </c>
      <c r="H643" s="670" t="n">
        <v>662100</v>
      </c>
      <c r="I643" s="670" t="n">
        <v>2934518317</v>
      </c>
      <c r="J643" s="671" t="s">
        <v>1283</v>
      </c>
      <c r="L643" s="672" t="n">
        <f aca="false">I642+H643</f>
        <v>2934518317</v>
      </c>
      <c r="M643" s="672" t="n">
        <f aca="false">I643-L643</f>
        <v>0</v>
      </c>
    </row>
    <row r="644" customFormat="false" ht="15" hidden="false" customHeight="false" outlineLevel="0" collapsed="false">
      <c r="A644" s="668" t="s">
        <v>1437</v>
      </c>
      <c r="B644" s="669" t="n">
        <v>44515</v>
      </c>
      <c r="C644" s="668" t="s">
        <v>1280</v>
      </c>
      <c r="D644" s="668" t="s">
        <v>1281</v>
      </c>
      <c r="E644" s="668" t="s">
        <v>1293</v>
      </c>
      <c r="F644" s="670" t="n">
        <v>-49912</v>
      </c>
      <c r="G644" s="670" t="n">
        <v>0</v>
      </c>
      <c r="H644" s="670" t="n">
        <v>49912</v>
      </c>
      <c r="I644" s="670" t="n">
        <v>2934568229</v>
      </c>
      <c r="J644" s="671" t="s">
        <v>1283</v>
      </c>
      <c r="L644" s="672" t="n">
        <f aca="false">I643+H644</f>
        <v>2934568229</v>
      </c>
      <c r="M644" s="672" t="n">
        <f aca="false">I644-L644</f>
        <v>0</v>
      </c>
    </row>
    <row r="645" customFormat="false" ht="15" hidden="false" customHeight="false" outlineLevel="0" collapsed="false">
      <c r="A645" s="668" t="s">
        <v>1437</v>
      </c>
      <c r="B645" s="669" t="n">
        <v>44515</v>
      </c>
      <c r="C645" s="668" t="s">
        <v>1280</v>
      </c>
      <c r="D645" s="668" t="s">
        <v>1281</v>
      </c>
      <c r="E645" s="668" t="s">
        <v>1416</v>
      </c>
      <c r="F645" s="670" t="n">
        <v>-600</v>
      </c>
      <c r="G645" s="670" t="n">
        <v>0</v>
      </c>
      <c r="H645" s="670" t="n">
        <v>600</v>
      </c>
      <c r="I645" s="670" t="n">
        <v>2934568829</v>
      </c>
      <c r="J645" s="671" t="s">
        <v>1283</v>
      </c>
      <c r="L645" s="672" t="n">
        <f aca="false">I644+H645</f>
        <v>2934568829</v>
      </c>
      <c r="M645" s="672" t="n">
        <f aca="false">I645-L645</f>
        <v>0</v>
      </c>
    </row>
    <row r="646" customFormat="false" ht="15" hidden="false" customHeight="false" outlineLevel="0" collapsed="false">
      <c r="A646" s="668" t="s">
        <v>1437</v>
      </c>
      <c r="B646" s="669" t="n">
        <v>44515</v>
      </c>
      <c r="C646" s="668" t="s">
        <v>1280</v>
      </c>
      <c r="D646" s="668" t="s">
        <v>1281</v>
      </c>
      <c r="E646" s="668" t="s">
        <v>1442</v>
      </c>
      <c r="F646" s="670" t="n">
        <v>-42900</v>
      </c>
      <c r="G646" s="670" t="n">
        <v>0</v>
      </c>
      <c r="H646" s="670" t="n">
        <v>42900</v>
      </c>
      <c r="I646" s="670" t="n">
        <v>2934611729</v>
      </c>
      <c r="J646" s="671" t="s">
        <v>1283</v>
      </c>
      <c r="L646" s="672" t="n">
        <f aca="false">I645+H646</f>
        <v>2934611729</v>
      </c>
      <c r="M646" s="672" t="n">
        <f aca="false">I646-L646</f>
        <v>0</v>
      </c>
    </row>
    <row r="647" customFormat="false" ht="15" hidden="false" customHeight="false" outlineLevel="0" collapsed="false">
      <c r="A647" s="668" t="s">
        <v>1437</v>
      </c>
      <c r="B647" s="669" t="n">
        <v>44515</v>
      </c>
      <c r="C647" s="668" t="s">
        <v>1280</v>
      </c>
      <c r="D647" s="668" t="s">
        <v>1281</v>
      </c>
      <c r="E647" s="668" t="s">
        <v>1376</v>
      </c>
      <c r="F647" s="670" t="n">
        <v>-450000</v>
      </c>
      <c r="G647" s="670" t="n">
        <v>0</v>
      </c>
      <c r="H647" s="670" t="n">
        <v>450000</v>
      </c>
      <c r="I647" s="670" t="n">
        <v>2935061729</v>
      </c>
      <c r="J647" s="671" t="s">
        <v>1283</v>
      </c>
      <c r="L647" s="672" t="n">
        <f aca="false">I646+H647</f>
        <v>2935061729</v>
      </c>
      <c r="M647" s="672" t="n">
        <f aca="false">I647-L647</f>
        <v>0</v>
      </c>
    </row>
    <row r="648" customFormat="false" ht="15" hidden="false" customHeight="false" outlineLevel="0" collapsed="false">
      <c r="A648" s="668" t="s">
        <v>1437</v>
      </c>
      <c r="B648" s="669" t="n">
        <v>44515</v>
      </c>
      <c r="C648" s="668" t="s">
        <v>1280</v>
      </c>
      <c r="D648" s="668" t="s">
        <v>1281</v>
      </c>
      <c r="E648" s="668" t="s">
        <v>1323</v>
      </c>
      <c r="F648" s="670" t="n">
        <v>-87500</v>
      </c>
      <c r="G648" s="670" t="n">
        <v>0</v>
      </c>
      <c r="H648" s="670" t="n">
        <v>87500</v>
      </c>
      <c r="I648" s="670" t="n">
        <v>2935149229</v>
      </c>
      <c r="J648" s="671" t="s">
        <v>1283</v>
      </c>
      <c r="L648" s="672" t="n">
        <f aca="false">I647+H648</f>
        <v>2935149229</v>
      </c>
      <c r="M648" s="672" t="n">
        <f aca="false">I648-L648</f>
        <v>0</v>
      </c>
    </row>
    <row r="649" customFormat="false" ht="15" hidden="false" customHeight="false" outlineLevel="0" collapsed="false">
      <c r="A649" s="668" t="s">
        <v>1437</v>
      </c>
      <c r="B649" s="669" t="n">
        <v>44515</v>
      </c>
      <c r="C649" s="668" t="s">
        <v>1285</v>
      </c>
      <c r="D649" s="668" t="s">
        <v>1281</v>
      </c>
      <c r="E649" s="668" t="s">
        <v>1322</v>
      </c>
      <c r="F649" s="670" t="n">
        <v>-2550000</v>
      </c>
      <c r="G649" s="670" t="n">
        <v>0</v>
      </c>
      <c r="H649" s="670" t="n">
        <v>2550000</v>
      </c>
      <c r="I649" s="670" t="n">
        <v>2937699229</v>
      </c>
      <c r="J649" s="671" t="s">
        <v>1283</v>
      </c>
      <c r="L649" s="672" t="n">
        <f aca="false">I648+H649</f>
        <v>2937699229</v>
      </c>
      <c r="M649" s="672" t="n">
        <f aca="false">I649-L649</f>
        <v>0</v>
      </c>
    </row>
    <row r="650" customFormat="false" ht="15" hidden="false" customHeight="false" outlineLevel="0" collapsed="false">
      <c r="A650" s="668" t="s">
        <v>1437</v>
      </c>
      <c r="B650" s="669" t="n">
        <v>44515</v>
      </c>
      <c r="C650" s="668" t="s">
        <v>1389</v>
      </c>
      <c r="D650" s="668" t="s">
        <v>1281</v>
      </c>
      <c r="E650" s="668" t="s">
        <v>1443</v>
      </c>
      <c r="F650" s="670" t="n">
        <v>-48400</v>
      </c>
      <c r="G650" s="670" t="n">
        <v>0</v>
      </c>
      <c r="H650" s="670" t="n">
        <v>48400</v>
      </c>
      <c r="I650" s="670" t="n">
        <v>2937747629</v>
      </c>
      <c r="J650" s="671" t="s">
        <v>1283</v>
      </c>
      <c r="L650" s="672" t="n">
        <f aca="false">I649+H650</f>
        <v>2937747629</v>
      </c>
      <c r="M650" s="672" t="n">
        <f aca="false">I650-L650</f>
        <v>0</v>
      </c>
    </row>
    <row r="651" customFormat="false" ht="15" hidden="false" customHeight="false" outlineLevel="0" collapsed="false">
      <c r="A651" s="668" t="s">
        <v>1440</v>
      </c>
      <c r="B651" s="669" t="n">
        <v>44516</v>
      </c>
      <c r="C651" s="668" t="s">
        <v>1280</v>
      </c>
      <c r="D651" s="668" t="s">
        <v>1281</v>
      </c>
      <c r="E651" s="668" t="s">
        <v>1309</v>
      </c>
      <c r="F651" s="670" t="n">
        <v>-6066600</v>
      </c>
      <c r="G651" s="670" t="n">
        <v>0</v>
      </c>
      <c r="H651" s="670" t="n">
        <v>6066600</v>
      </c>
      <c r="I651" s="670" t="n">
        <v>2943814229</v>
      </c>
      <c r="J651" s="671" t="s">
        <v>1283</v>
      </c>
      <c r="L651" s="672" t="n">
        <f aca="false">I650+H651</f>
        <v>2943814229</v>
      </c>
      <c r="M651" s="672" t="n">
        <f aca="false">I651-L651</f>
        <v>0</v>
      </c>
    </row>
    <row r="652" customFormat="false" ht="15" hidden="false" customHeight="false" outlineLevel="0" collapsed="false">
      <c r="A652" s="668" t="s">
        <v>1440</v>
      </c>
      <c r="B652" s="669" t="n">
        <v>44516</v>
      </c>
      <c r="C652" s="668" t="s">
        <v>1280</v>
      </c>
      <c r="D652" s="668" t="s">
        <v>1281</v>
      </c>
      <c r="E652" s="668" t="s">
        <v>1287</v>
      </c>
      <c r="F652" s="670" t="n">
        <v>-7300300</v>
      </c>
      <c r="G652" s="670" t="n">
        <v>0</v>
      </c>
      <c r="H652" s="670" t="n">
        <v>7300300</v>
      </c>
      <c r="I652" s="670" t="n">
        <v>2951114529</v>
      </c>
      <c r="J652" s="671" t="s">
        <v>1283</v>
      </c>
      <c r="L652" s="672" t="n">
        <f aca="false">I651+H652</f>
        <v>2951114529</v>
      </c>
      <c r="M652" s="672" t="n">
        <f aca="false">I652-L652</f>
        <v>0</v>
      </c>
    </row>
    <row r="653" customFormat="false" ht="15" hidden="false" customHeight="false" outlineLevel="0" collapsed="false">
      <c r="A653" s="668" t="s">
        <v>1440</v>
      </c>
      <c r="B653" s="669" t="n">
        <v>44516</v>
      </c>
      <c r="C653" s="668" t="s">
        <v>1280</v>
      </c>
      <c r="D653" s="668" t="s">
        <v>1281</v>
      </c>
      <c r="E653" s="668" t="s">
        <v>1307</v>
      </c>
      <c r="F653" s="670" t="n">
        <v>-6797752</v>
      </c>
      <c r="G653" s="670" t="n">
        <v>0</v>
      </c>
      <c r="H653" s="670" t="n">
        <v>6797752</v>
      </c>
      <c r="I653" s="670" t="n">
        <v>2957912281</v>
      </c>
      <c r="J653" s="671" t="s">
        <v>1283</v>
      </c>
      <c r="L653" s="672" t="n">
        <f aca="false">I652+H653</f>
        <v>2957912281</v>
      </c>
      <c r="M653" s="672" t="n">
        <f aca="false">I653-L653</f>
        <v>0</v>
      </c>
    </row>
    <row r="654" customFormat="false" ht="15" hidden="false" customHeight="false" outlineLevel="0" collapsed="false">
      <c r="A654" s="668" t="s">
        <v>1440</v>
      </c>
      <c r="B654" s="669" t="n">
        <v>44516</v>
      </c>
      <c r="C654" s="668" t="s">
        <v>1280</v>
      </c>
      <c r="D654" s="668" t="s">
        <v>1281</v>
      </c>
      <c r="E654" s="668" t="s">
        <v>1301</v>
      </c>
      <c r="F654" s="670" t="n">
        <v>-6825200</v>
      </c>
      <c r="G654" s="670" t="n">
        <v>0</v>
      </c>
      <c r="H654" s="670" t="n">
        <v>6825200</v>
      </c>
      <c r="I654" s="670" t="n">
        <v>2964737481</v>
      </c>
      <c r="J654" s="671" t="s">
        <v>1283</v>
      </c>
      <c r="L654" s="672" t="n">
        <f aca="false">I653+H654</f>
        <v>2964737481</v>
      </c>
      <c r="M654" s="672" t="n">
        <f aca="false">I654-L654</f>
        <v>0</v>
      </c>
    </row>
    <row r="655" customFormat="false" ht="15" hidden="false" customHeight="false" outlineLevel="0" collapsed="false">
      <c r="A655" s="668" t="s">
        <v>1440</v>
      </c>
      <c r="B655" s="669" t="n">
        <v>44516</v>
      </c>
      <c r="C655" s="668" t="s">
        <v>1280</v>
      </c>
      <c r="D655" s="668" t="s">
        <v>1281</v>
      </c>
      <c r="E655" s="668" t="s">
        <v>1288</v>
      </c>
      <c r="F655" s="670" t="n">
        <v>-5802750</v>
      </c>
      <c r="G655" s="670" t="n">
        <v>0</v>
      </c>
      <c r="H655" s="670" t="n">
        <v>5802750</v>
      </c>
      <c r="I655" s="670" t="n">
        <v>2970540231</v>
      </c>
      <c r="J655" s="671" t="s">
        <v>1283</v>
      </c>
      <c r="L655" s="672" t="n">
        <f aca="false">I654+H655</f>
        <v>2970540231</v>
      </c>
      <c r="M655" s="672" t="n">
        <f aca="false">I655-L655</f>
        <v>0</v>
      </c>
    </row>
    <row r="656" customFormat="false" ht="15" hidden="false" customHeight="false" outlineLevel="0" collapsed="false">
      <c r="A656" s="668" t="s">
        <v>1440</v>
      </c>
      <c r="B656" s="669" t="n">
        <v>44516</v>
      </c>
      <c r="C656" s="668" t="s">
        <v>1280</v>
      </c>
      <c r="D656" s="668" t="s">
        <v>1281</v>
      </c>
      <c r="E656" s="668" t="s">
        <v>1288</v>
      </c>
      <c r="F656" s="670" t="n">
        <v>-2926</v>
      </c>
      <c r="G656" s="670" t="n">
        <v>0</v>
      </c>
      <c r="H656" s="670" t="n">
        <v>2926</v>
      </c>
      <c r="I656" s="670" t="n">
        <v>2970543157</v>
      </c>
      <c r="J656" s="671" t="s">
        <v>1283</v>
      </c>
      <c r="L656" s="672" t="n">
        <f aca="false">I655+H656</f>
        <v>2970543157</v>
      </c>
      <c r="M656" s="672" t="n">
        <f aca="false">I656-L656</f>
        <v>0</v>
      </c>
    </row>
    <row r="657" customFormat="false" ht="15" hidden="false" customHeight="false" outlineLevel="0" collapsed="false">
      <c r="A657" s="668" t="s">
        <v>1440</v>
      </c>
      <c r="B657" s="669" t="n">
        <v>44516</v>
      </c>
      <c r="C657" s="668" t="s">
        <v>1280</v>
      </c>
      <c r="D657" s="668" t="s">
        <v>1281</v>
      </c>
      <c r="E657" s="668" t="s">
        <v>1291</v>
      </c>
      <c r="F657" s="670" t="n">
        <v>-1579000</v>
      </c>
      <c r="G657" s="670" t="n">
        <v>0</v>
      </c>
      <c r="H657" s="670" t="n">
        <v>1579000</v>
      </c>
      <c r="I657" s="670" t="n">
        <v>2972122157</v>
      </c>
      <c r="J657" s="671" t="s">
        <v>1283</v>
      </c>
      <c r="L657" s="672" t="n">
        <f aca="false">I656+H657</f>
        <v>2972122157</v>
      </c>
      <c r="M657" s="672" t="n">
        <f aca="false">I657-L657</f>
        <v>0</v>
      </c>
    </row>
    <row r="658" customFormat="false" ht="15" hidden="false" customHeight="false" outlineLevel="0" collapsed="false">
      <c r="A658" s="668" t="s">
        <v>1440</v>
      </c>
      <c r="B658" s="669" t="n">
        <v>44516</v>
      </c>
      <c r="C658" s="668" t="s">
        <v>1280</v>
      </c>
      <c r="D658" s="668" t="s">
        <v>1281</v>
      </c>
      <c r="E658" s="668" t="s">
        <v>1290</v>
      </c>
      <c r="F658" s="670" t="n">
        <v>-2926500</v>
      </c>
      <c r="G658" s="670" t="n">
        <v>0</v>
      </c>
      <c r="H658" s="670" t="n">
        <v>2926500</v>
      </c>
      <c r="I658" s="670" t="n">
        <v>2975048657</v>
      </c>
      <c r="J658" s="671" t="s">
        <v>1283</v>
      </c>
      <c r="L658" s="672" t="n">
        <f aca="false">I657+H658</f>
        <v>2975048657</v>
      </c>
      <c r="M658" s="672" t="n">
        <f aca="false">I658-L658</f>
        <v>0</v>
      </c>
    </row>
    <row r="659" customFormat="false" ht="15" hidden="false" customHeight="false" outlineLevel="0" collapsed="false">
      <c r="A659" s="668" t="s">
        <v>1440</v>
      </c>
      <c r="B659" s="669" t="n">
        <v>44516</v>
      </c>
      <c r="C659" s="668" t="s">
        <v>1280</v>
      </c>
      <c r="D659" s="668" t="s">
        <v>1281</v>
      </c>
      <c r="E659" s="668" t="s">
        <v>1295</v>
      </c>
      <c r="F659" s="670" t="n">
        <v>-2590500</v>
      </c>
      <c r="G659" s="670" t="n">
        <v>0</v>
      </c>
      <c r="H659" s="670" t="n">
        <v>2590500</v>
      </c>
      <c r="I659" s="670" t="n">
        <v>2977639157</v>
      </c>
      <c r="J659" s="671" t="s">
        <v>1283</v>
      </c>
      <c r="L659" s="672" t="n">
        <f aca="false">I658+H659</f>
        <v>2977639157</v>
      </c>
      <c r="M659" s="672" t="n">
        <f aca="false">I659-L659</f>
        <v>0</v>
      </c>
    </row>
    <row r="660" customFormat="false" ht="15" hidden="false" customHeight="false" outlineLevel="0" collapsed="false">
      <c r="A660" s="668" t="s">
        <v>1440</v>
      </c>
      <c r="B660" s="669" t="n">
        <v>44516</v>
      </c>
      <c r="C660" s="668" t="s">
        <v>1280</v>
      </c>
      <c r="D660" s="668" t="s">
        <v>1281</v>
      </c>
      <c r="E660" s="668" t="s">
        <v>1284</v>
      </c>
      <c r="F660" s="670" t="n">
        <v>-8888120</v>
      </c>
      <c r="G660" s="670" t="n">
        <v>0</v>
      </c>
      <c r="H660" s="670" t="n">
        <v>8888120</v>
      </c>
      <c r="I660" s="670" t="n">
        <v>2986527277</v>
      </c>
      <c r="J660" s="671" t="s">
        <v>1283</v>
      </c>
      <c r="L660" s="672" t="n">
        <f aca="false">I659+H660</f>
        <v>2986527277</v>
      </c>
      <c r="M660" s="672" t="n">
        <f aca="false">I660-L660</f>
        <v>0</v>
      </c>
    </row>
    <row r="661" customFormat="false" ht="15" hidden="false" customHeight="false" outlineLevel="0" collapsed="false">
      <c r="A661" s="668" t="s">
        <v>1440</v>
      </c>
      <c r="B661" s="669" t="n">
        <v>44516</v>
      </c>
      <c r="C661" s="668" t="s">
        <v>1280</v>
      </c>
      <c r="D661" s="668" t="s">
        <v>1281</v>
      </c>
      <c r="E661" s="668" t="s">
        <v>1303</v>
      </c>
      <c r="F661" s="670" t="n">
        <v>-3131500</v>
      </c>
      <c r="G661" s="670" t="n">
        <v>0</v>
      </c>
      <c r="H661" s="670" t="n">
        <v>3131500</v>
      </c>
      <c r="I661" s="670" t="n">
        <v>2989658777</v>
      </c>
      <c r="J661" s="671" t="s">
        <v>1283</v>
      </c>
      <c r="L661" s="672" t="n">
        <f aca="false">I660+H661</f>
        <v>2989658777</v>
      </c>
      <c r="M661" s="672" t="n">
        <f aca="false">I661-L661</f>
        <v>0</v>
      </c>
    </row>
    <row r="662" customFormat="false" ht="15" hidden="false" customHeight="false" outlineLevel="0" collapsed="false">
      <c r="A662" s="668" t="s">
        <v>1440</v>
      </c>
      <c r="B662" s="669" t="n">
        <v>44516</v>
      </c>
      <c r="C662" s="668" t="s">
        <v>1280</v>
      </c>
      <c r="D662" s="668" t="s">
        <v>1281</v>
      </c>
      <c r="E662" s="668" t="s">
        <v>1317</v>
      </c>
      <c r="F662" s="670" t="n">
        <v>-3267000</v>
      </c>
      <c r="G662" s="670" t="n">
        <v>0</v>
      </c>
      <c r="H662" s="670" t="n">
        <v>3267000</v>
      </c>
      <c r="I662" s="670" t="n">
        <v>2992925777</v>
      </c>
      <c r="J662" s="671" t="s">
        <v>1283</v>
      </c>
      <c r="L662" s="672" t="n">
        <f aca="false">I661+H662</f>
        <v>2992925777</v>
      </c>
      <c r="M662" s="672" t="n">
        <f aca="false">I662-L662</f>
        <v>0</v>
      </c>
    </row>
    <row r="663" customFormat="false" ht="15" hidden="false" customHeight="false" outlineLevel="0" collapsed="false">
      <c r="A663" s="668" t="s">
        <v>1440</v>
      </c>
      <c r="B663" s="669" t="n">
        <v>44516</v>
      </c>
      <c r="C663" s="668" t="s">
        <v>1280</v>
      </c>
      <c r="D663" s="668" t="s">
        <v>1281</v>
      </c>
      <c r="E663" s="668" t="s">
        <v>1296</v>
      </c>
      <c r="F663" s="670" t="n">
        <v>-3443500</v>
      </c>
      <c r="G663" s="670" t="n">
        <v>0</v>
      </c>
      <c r="H663" s="670" t="n">
        <v>3443500</v>
      </c>
      <c r="I663" s="670" t="n">
        <v>2996369277</v>
      </c>
      <c r="J663" s="671" t="s">
        <v>1283</v>
      </c>
      <c r="L663" s="672" t="n">
        <f aca="false">I662+H663</f>
        <v>2996369277</v>
      </c>
      <c r="M663" s="672" t="n">
        <f aca="false">I663-L663</f>
        <v>0</v>
      </c>
    </row>
    <row r="664" customFormat="false" ht="15" hidden="false" customHeight="false" outlineLevel="0" collapsed="false">
      <c r="A664" s="668" t="s">
        <v>1440</v>
      </c>
      <c r="B664" s="669" t="n">
        <v>44516</v>
      </c>
      <c r="C664" s="668" t="s">
        <v>1280</v>
      </c>
      <c r="D664" s="668" t="s">
        <v>1281</v>
      </c>
      <c r="E664" s="668" t="s">
        <v>1293</v>
      </c>
      <c r="F664" s="670" t="n">
        <v>-8480632</v>
      </c>
      <c r="G664" s="670" t="n">
        <v>0</v>
      </c>
      <c r="H664" s="670" t="n">
        <v>8480632</v>
      </c>
      <c r="I664" s="670" t="n">
        <v>3004849909</v>
      </c>
      <c r="J664" s="671" t="s">
        <v>1283</v>
      </c>
      <c r="L664" s="672" t="n">
        <f aca="false">I663+H664</f>
        <v>3004849909</v>
      </c>
      <c r="M664" s="672" t="n">
        <f aca="false">I664-L664</f>
        <v>0</v>
      </c>
    </row>
    <row r="665" customFormat="false" ht="15" hidden="false" customHeight="false" outlineLevel="0" collapsed="false">
      <c r="A665" s="668" t="s">
        <v>1444</v>
      </c>
      <c r="B665" s="669" t="n">
        <v>44517</v>
      </c>
      <c r="C665" s="668" t="s">
        <v>1280</v>
      </c>
      <c r="D665" s="668" t="s">
        <v>1281</v>
      </c>
      <c r="E665" s="668" t="s">
        <v>1282</v>
      </c>
      <c r="F665" s="670" t="n">
        <v>-1841000</v>
      </c>
      <c r="G665" s="670" t="n">
        <v>0</v>
      </c>
      <c r="H665" s="670" t="n">
        <v>1841000</v>
      </c>
      <c r="I665" s="670" t="n">
        <v>3006690909</v>
      </c>
      <c r="J665" s="671" t="s">
        <v>1283</v>
      </c>
      <c r="L665" s="672" t="n">
        <f aca="false">I664+H665</f>
        <v>3006690909</v>
      </c>
      <c r="M665" s="672" t="n">
        <f aca="false">I665-L665</f>
        <v>0</v>
      </c>
    </row>
    <row r="666" customFormat="false" ht="15" hidden="false" customHeight="false" outlineLevel="0" collapsed="false">
      <c r="A666" s="668" t="s">
        <v>1440</v>
      </c>
      <c r="B666" s="669" t="n">
        <v>44516</v>
      </c>
      <c r="C666" s="668" t="s">
        <v>1280</v>
      </c>
      <c r="D666" s="668" t="s">
        <v>1281</v>
      </c>
      <c r="E666" s="668" t="s">
        <v>1324</v>
      </c>
      <c r="F666" s="670" t="n">
        <v>-16863900</v>
      </c>
      <c r="G666" s="670" t="n">
        <v>0</v>
      </c>
      <c r="H666" s="670" t="n">
        <v>16863900</v>
      </c>
      <c r="I666" s="670" t="n">
        <v>3023554809</v>
      </c>
      <c r="J666" s="671" t="s">
        <v>1283</v>
      </c>
      <c r="L666" s="672" t="n">
        <f aca="false">I665+H666</f>
        <v>3023554809</v>
      </c>
      <c r="M666" s="672" t="n">
        <f aca="false">I666-L666</f>
        <v>0</v>
      </c>
    </row>
    <row r="667" customFormat="false" ht="15" hidden="false" customHeight="false" outlineLevel="0" collapsed="false">
      <c r="A667" s="668" t="s">
        <v>1440</v>
      </c>
      <c r="B667" s="669" t="n">
        <v>44516</v>
      </c>
      <c r="C667" s="668" t="s">
        <v>1280</v>
      </c>
      <c r="D667" s="668" t="s">
        <v>1281</v>
      </c>
      <c r="E667" s="668" t="s">
        <v>1311</v>
      </c>
      <c r="F667" s="670" t="n">
        <v>-301450</v>
      </c>
      <c r="G667" s="670" t="n">
        <v>0</v>
      </c>
      <c r="H667" s="670" t="n">
        <v>301450</v>
      </c>
      <c r="I667" s="670" t="n">
        <v>3023856259</v>
      </c>
      <c r="J667" s="671" t="s">
        <v>1283</v>
      </c>
      <c r="L667" s="672" t="n">
        <f aca="false">I666+H667</f>
        <v>3023856259</v>
      </c>
      <c r="M667" s="672" t="n">
        <f aca="false">I667-L667</f>
        <v>0</v>
      </c>
    </row>
    <row r="668" customFormat="false" ht="15" hidden="false" customHeight="false" outlineLevel="0" collapsed="false">
      <c r="A668" s="668" t="s">
        <v>1440</v>
      </c>
      <c r="B668" s="669" t="n">
        <v>44516</v>
      </c>
      <c r="C668" s="668" t="s">
        <v>1280</v>
      </c>
      <c r="D668" s="668" t="s">
        <v>1281</v>
      </c>
      <c r="E668" s="668" t="s">
        <v>1292</v>
      </c>
      <c r="F668" s="670" t="n">
        <v>-3607600</v>
      </c>
      <c r="G668" s="670" t="n">
        <v>0</v>
      </c>
      <c r="H668" s="670" t="n">
        <v>3607600</v>
      </c>
      <c r="I668" s="670" t="n">
        <v>3027463859</v>
      </c>
      <c r="J668" s="671" t="s">
        <v>1283</v>
      </c>
      <c r="L668" s="672" t="n">
        <f aca="false">I667+H668</f>
        <v>3027463859</v>
      </c>
      <c r="M668" s="672" t="n">
        <f aca="false">I668-L668</f>
        <v>0</v>
      </c>
    </row>
    <row r="669" customFormat="false" ht="15" hidden="false" customHeight="false" outlineLevel="0" collapsed="false">
      <c r="A669" s="668" t="s">
        <v>1440</v>
      </c>
      <c r="B669" s="669" t="n">
        <v>44516</v>
      </c>
      <c r="C669" s="668" t="s">
        <v>1280</v>
      </c>
      <c r="D669" s="668" t="s">
        <v>1281</v>
      </c>
      <c r="E669" s="668" t="s">
        <v>1312</v>
      </c>
      <c r="F669" s="670" t="n">
        <v>-6899450</v>
      </c>
      <c r="G669" s="670" t="n">
        <v>0</v>
      </c>
      <c r="H669" s="670" t="n">
        <v>6899450</v>
      </c>
      <c r="I669" s="670" t="n">
        <v>3034363309</v>
      </c>
      <c r="J669" s="671" t="s">
        <v>1283</v>
      </c>
      <c r="L669" s="672" t="n">
        <f aca="false">I668+H669</f>
        <v>3034363309</v>
      </c>
      <c r="M669" s="672" t="n">
        <f aca="false">I669-L669</f>
        <v>0</v>
      </c>
    </row>
    <row r="670" customFormat="false" ht="15" hidden="false" customHeight="false" outlineLevel="0" collapsed="false">
      <c r="A670" s="668" t="s">
        <v>1440</v>
      </c>
      <c r="B670" s="669" t="n">
        <v>44516</v>
      </c>
      <c r="C670" s="668" t="s">
        <v>1280</v>
      </c>
      <c r="D670" s="668" t="s">
        <v>1281</v>
      </c>
      <c r="E670" s="668" t="s">
        <v>1304</v>
      </c>
      <c r="F670" s="670" t="n">
        <v>-105000</v>
      </c>
      <c r="G670" s="670" t="n">
        <v>0</v>
      </c>
      <c r="H670" s="670" t="n">
        <v>105000</v>
      </c>
      <c r="I670" s="670" t="n">
        <v>3034468309</v>
      </c>
      <c r="J670" s="671" t="s">
        <v>1283</v>
      </c>
      <c r="L670" s="672" t="n">
        <f aca="false">I669+H670</f>
        <v>3034468309</v>
      </c>
      <c r="M670" s="672" t="n">
        <f aca="false">I670-L670</f>
        <v>0</v>
      </c>
    </row>
    <row r="671" customFormat="false" ht="15" hidden="false" customHeight="false" outlineLevel="0" collapsed="false">
      <c r="A671" s="668" t="s">
        <v>1440</v>
      </c>
      <c r="B671" s="669" t="n">
        <v>44516</v>
      </c>
      <c r="C671" s="668" t="s">
        <v>1280</v>
      </c>
      <c r="D671" s="668" t="s">
        <v>1281</v>
      </c>
      <c r="E671" s="668" t="s">
        <v>1314</v>
      </c>
      <c r="F671" s="670" t="n">
        <v>-3915000</v>
      </c>
      <c r="G671" s="670" t="n">
        <v>0</v>
      </c>
      <c r="H671" s="670" t="n">
        <v>3915000</v>
      </c>
      <c r="I671" s="670" t="n">
        <v>3038383309</v>
      </c>
      <c r="J671" s="671" t="s">
        <v>1283</v>
      </c>
      <c r="L671" s="672" t="n">
        <f aca="false">I670+H671</f>
        <v>3038383309</v>
      </c>
      <c r="M671" s="672" t="n">
        <f aca="false">I671-L671</f>
        <v>0</v>
      </c>
    </row>
    <row r="672" customFormat="false" ht="15" hidden="false" customHeight="false" outlineLevel="0" collapsed="false">
      <c r="A672" s="668" t="s">
        <v>1440</v>
      </c>
      <c r="B672" s="669" t="n">
        <v>44516</v>
      </c>
      <c r="C672" s="668" t="s">
        <v>1280</v>
      </c>
      <c r="D672" s="668" t="s">
        <v>1281</v>
      </c>
      <c r="E672" s="668" t="s">
        <v>1318</v>
      </c>
      <c r="F672" s="670" t="n">
        <v>-2588350</v>
      </c>
      <c r="G672" s="670" t="n">
        <v>0</v>
      </c>
      <c r="H672" s="670" t="n">
        <v>2588350</v>
      </c>
      <c r="I672" s="670" t="n">
        <v>3040971659</v>
      </c>
      <c r="J672" s="671" t="s">
        <v>1283</v>
      </c>
      <c r="L672" s="672" t="n">
        <f aca="false">I671+H672</f>
        <v>3040971659</v>
      </c>
      <c r="M672" s="672" t="n">
        <f aca="false">I672-L672</f>
        <v>0</v>
      </c>
    </row>
    <row r="673" customFormat="false" ht="15" hidden="false" customHeight="false" outlineLevel="0" collapsed="false">
      <c r="A673" s="668" t="s">
        <v>1440</v>
      </c>
      <c r="B673" s="669" t="n">
        <v>44516</v>
      </c>
      <c r="C673" s="668" t="s">
        <v>1280</v>
      </c>
      <c r="D673" s="668" t="s">
        <v>1281</v>
      </c>
      <c r="E673" s="668" t="s">
        <v>1316</v>
      </c>
      <c r="F673" s="670" t="n">
        <v>-591000</v>
      </c>
      <c r="G673" s="670" t="n">
        <v>0</v>
      </c>
      <c r="H673" s="670" t="n">
        <v>591000</v>
      </c>
      <c r="I673" s="670" t="n">
        <v>3041562659</v>
      </c>
      <c r="J673" s="671" t="s">
        <v>1283</v>
      </c>
      <c r="L673" s="672" t="n">
        <f aca="false">I672+H673</f>
        <v>3041562659</v>
      </c>
      <c r="M673" s="672" t="n">
        <f aca="false">I673-L673</f>
        <v>0</v>
      </c>
    </row>
    <row r="674" customFormat="false" ht="15" hidden="false" customHeight="false" outlineLevel="0" collapsed="false">
      <c r="A674" s="668" t="s">
        <v>1440</v>
      </c>
      <c r="B674" s="669" t="n">
        <v>44516</v>
      </c>
      <c r="C674" s="668" t="s">
        <v>1280</v>
      </c>
      <c r="D674" s="668" t="s">
        <v>1281</v>
      </c>
      <c r="E674" s="668" t="s">
        <v>1371</v>
      </c>
      <c r="F674" s="670" t="n">
        <v>-2350000</v>
      </c>
      <c r="G674" s="670" t="n">
        <v>0</v>
      </c>
      <c r="H674" s="670" t="n">
        <v>2350000</v>
      </c>
      <c r="I674" s="670" t="n">
        <v>3043912659</v>
      </c>
      <c r="J674" s="671" t="s">
        <v>1283</v>
      </c>
      <c r="L674" s="672" t="n">
        <f aca="false">I673+H674</f>
        <v>3043912659</v>
      </c>
      <c r="M674" s="672" t="n">
        <f aca="false">I674-L674</f>
        <v>0</v>
      </c>
    </row>
    <row r="675" customFormat="false" ht="15" hidden="false" customHeight="false" outlineLevel="0" collapsed="false">
      <c r="A675" s="668" t="s">
        <v>1440</v>
      </c>
      <c r="B675" s="669" t="n">
        <v>44516</v>
      </c>
      <c r="C675" s="668" t="s">
        <v>1280</v>
      </c>
      <c r="D675" s="668" t="s">
        <v>1281</v>
      </c>
      <c r="E675" s="668" t="s">
        <v>1318</v>
      </c>
      <c r="F675" s="670" t="n">
        <v>-616498</v>
      </c>
      <c r="G675" s="670" t="n">
        <v>0</v>
      </c>
      <c r="H675" s="670" t="n">
        <v>616498</v>
      </c>
      <c r="I675" s="670" t="n">
        <v>3044529157</v>
      </c>
      <c r="J675" s="671" t="s">
        <v>1283</v>
      </c>
      <c r="L675" s="672" t="n">
        <f aca="false">I674+H675</f>
        <v>3044529157</v>
      </c>
      <c r="M675" s="672" t="n">
        <f aca="false">I675-L675</f>
        <v>0</v>
      </c>
    </row>
    <row r="676" customFormat="false" ht="15" hidden="false" customHeight="false" outlineLevel="0" collapsed="false">
      <c r="A676" s="668" t="s">
        <v>1440</v>
      </c>
      <c r="B676" s="669" t="n">
        <v>44516</v>
      </c>
      <c r="C676" s="668" t="s">
        <v>1280</v>
      </c>
      <c r="D676" s="668" t="s">
        <v>1281</v>
      </c>
      <c r="E676" s="668" t="s">
        <v>1287</v>
      </c>
      <c r="F676" s="670" t="n">
        <v>-30000</v>
      </c>
      <c r="G676" s="670" t="n">
        <v>0</v>
      </c>
      <c r="H676" s="670" t="n">
        <v>30000</v>
      </c>
      <c r="I676" s="670" t="n">
        <v>3044559157</v>
      </c>
      <c r="J676" s="671" t="s">
        <v>1283</v>
      </c>
      <c r="L676" s="672" t="n">
        <f aca="false">I675+H676</f>
        <v>3044559157</v>
      </c>
      <c r="M676" s="672" t="n">
        <f aca="false">I676-L676</f>
        <v>0</v>
      </c>
    </row>
    <row r="677" customFormat="false" ht="15" hidden="false" customHeight="false" outlineLevel="0" collapsed="false">
      <c r="A677" s="668" t="s">
        <v>1440</v>
      </c>
      <c r="B677" s="669" t="n">
        <v>44516</v>
      </c>
      <c r="C677" s="668" t="s">
        <v>1280</v>
      </c>
      <c r="D677" s="668" t="s">
        <v>1281</v>
      </c>
      <c r="E677" s="668" t="s">
        <v>1287</v>
      </c>
      <c r="F677" s="670" t="n">
        <v>-126000</v>
      </c>
      <c r="G677" s="670" t="n">
        <v>0</v>
      </c>
      <c r="H677" s="670" t="n">
        <v>126000</v>
      </c>
      <c r="I677" s="670" t="n">
        <v>3044685157</v>
      </c>
      <c r="J677" s="671" t="s">
        <v>1283</v>
      </c>
      <c r="L677" s="672" t="n">
        <f aca="false">I676+H677</f>
        <v>3044685157</v>
      </c>
      <c r="M677" s="672" t="n">
        <f aca="false">I677-L677</f>
        <v>0</v>
      </c>
    </row>
    <row r="678" customFormat="false" ht="15" hidden="false" customHeight="false" outlineLevel="0" collapsed="false">
      <c r="A678" s="668" t="s">
        <v>1440</v>
      </c>
      <c r="B678" s="669" t="n">
        <v>44516</v>
      </c>
      <c r="C678" s="668" t="s">
        <v>1280</v>
      </c>
      <c r="D678" s="668" t="s">
        <v>1281</v>
      </c>
      <c r="E678" s="668" t="s">
        <v>1287</v>
      </c>
      <c r="F678" s="670" t="n">
        <v>-6524</v>
      </c>
      <c r="G678" s="670" t="n">
        <v>0</v>
      </c>
      <c r="H678" s="670" t="n">
        <v>6524</v>
      </c>
      <c r="I678" s="670" t="n">
        <v>3044691681</v>
      </c>
      <c r="J678" s="671" t="s">
        <v>1283</v>
      </c>
      <c r="L678" s="672" t="n">
        <f aca="false">I677+H678</f>
        <v>3044691681</v>
      </c>
      <c r="M678" s="672" t="n">
        <f aca="false">I678-L678</f>
        <v>0</v>
      </c>
    </row>
    <row r="679" customFormat="false" ht="15" hidden="false" customHeight="false" outlineLevel="0" collapsed="false">
      <c r="A679" s="668" t="s">
        <v>1440</v>
      </c>
      <c r="B679" s="669" t="n">
        <v>44516</v>
      </c>
      <c r="C679" s="668" t="s">
        <v>1280</v>
      </c>
      <c r="D679" s="668" t="s">
        <v>1281</v>
      </c>
      <c r="E679" s="668" t="s">
        <v>1376</v>
      </c>
      <c r="F679" s="670" t="n">
        <v>-826000</v>
      </c>
      <c r="G679" s="670" t="n">
        <v>0</v>
      </c>
      <c r="H679" s="670" t="n">
        <v>826000</v>
      </c>
      <c r="I679" s="670" t="n">
        <v>3045517681</v>
      </c>
      <c r="J679" s="671" t="s">
        <v>1283</v>
      </c>
      <c r="L679" s="672" t="n">
        <f aca="false">I678+H679</f>
        <v>3045517681</v>
      </c>
      <c r="M679" s="672" t="n">
        <f aca="false">I679-L679</f>
        <v>0</v>
      </c>
    </row>
    <row r="680" customFormat="false" ht="15" hidden="false" customHeight="false" outlineLevel="0" collapsed="false">
      <c r="A680" s="668" t="s">
        <v>1440</v>
      </c>
      <c r="B680" s="669" t="n">
        <v>44516</v>
      </c>
      <c r="C680" s="668" t="s">
        <v>1280</v>
      </c>
      <c r="D680" s="668" t="s">
        <v>1281</v>
      </c>
      <c r="E680" s="668" t="s">
        <v>1371</v>
      </c>
      <c r="F680" s="670" t="n">
        <v>-4301500</v>
      </c>
      <c r="G680" s="670" t="n">
        <v>0</v>
      </c>
      <c r="H680" s="670" t="n">
        <v>4301500</v>
      </c>
      <c r="I680" s="670" t="n">
        <v>3049819181</v>
      </c>
      <c r="J680" s="671" t="s">
        <v>1283</v>
      </c>
      <c r="L680" s="672" t="n">
        <f aca="false">I679+H680</f>
        <v>3049819181</v>
      </c>
      <c r="M680" s="672" t="n">
        <f aca="false">I680-L680</f>
        <v>0</v>
      </c>
    </row>
    <row r="681" customFormat="false" ht="15" hidden="false" customHeight="false" outlineLevel="0" collapsed="false">
      <c r="A681" s="668" t="s">
        <v>1440</v>
      </c>
      <c r="B681" s="669" t="n">
        <v>44516</v>
      </c>
      <c r="C681" s="668" t="s">
        <v>1280</v>
      </c>
      <c r="D681" s="668" t="s">
        <v>1281</v>
      </c>
      <c r="E681" s="668" t="s">
        <v>1311</v>
      </c>
      <c r="F681" s="670" t="n">
        <v>-581450</v>
      </c>
      <c r="G681" s="670" t="n">
        <v>0</v>
      </c>
      <c r="H681" s="670" t="n">
        <v>581450</v>
      </c>
      <c r="I681" s="670" t="n">
        <v>3050400631</v>
      </c>
      <c r="J681" s="671" t="s">
        <v>1283</v>
      </c>
      <c r="L681" s="672" t="n">
        <f aca="false">I680+H681</f>
        <v>3050400631</v>
      </c>
      <c r="M681" s="672" t="n">
        <f aca="false">I681-L681</f>
        <v>0</v>
      </c>
    </row>
    <row r="682" customFormat="false" ht="15" hidden="false" customHeight="false" outlineLevel="0" collapsed="false">
      <c r="A682" s="668" t="s">
        <v>1440</v>
      </c>
      <c r="B682" s="669" t="n">
        <v>44516</v>
      </c>
      <c r="C682" s="668" t="s">
        <v>1280</v>
      </c>
      <c r="D682" s="668" t="s">
        <v>1281</v>
      </c>
      <c r="E682" s="668" t="s">
        <v>1346</v>
      </c>
      <c r="F682" s="670" t="n">
        <v>-402500</v>
      </c>
      <c r="G682" s="670" t="n">
        <v>0</v>
      </c>
      <c r="H682" s="670" t="n">
        <v>402500</v>
      </c>
      <c r="I682" s="670" t="n">
        <v>3050803131</v>
      </c>
      <c r="J682" s="671" t="s">
        <v>1283</v>
      </c>
      <c r="L682" s="672" t="n">
        <f aca="false">I681+H682</f>
        <v>3050803131</v>
      </c>
      <c r="M682" s="672" t="n">
        <f aca="false">I682-L682</f>
        <v>0</v>
      </c>
    </row>
    <row r="683" customFormat="false" ht="15" hidden="false" customHeight="false" outlineLevel="0" collapsed="false">
      <c r="A683" s="668" t="s">
        <v>1440</v>
      </c>
      <c r="B683" s="669" t="n">
        <v>44516</v>
      </c>
      <c r="C683" s="668" t="s">
        <v>1280</v>
      </c>
      <c r="D683" s="668" t="s">
        <v>1281</v>
      </c>
      <c r="E683" s="668" t="s">
        <v>1297</v>
      </c>
      <c r="F683" s="670" t="n">
        <v>-3111000</v>
      </c>
      <c r="G683" s="670" t="n">
        <v>0</v>
      </c>
      <c r="H683" s="670" t="n">
        <v>3111000</v>
      </c>
      <c r="I683" s="670" t="n">
        <v>3053914131</v>
      </c>
      <c r="J683" s="671" t="s">
        <v>1283</v>
      </c>
      <c r="L683" s="672" t="n">
        <f aca="false">I682+H683</f>
        <v>3053914131</v>
      </c>
      <c r="M683" s="672" t="n">
        <f aca="false">I683-L683</f>
        <v>0</v>
      </c>
    </row>
    <row r="684" customFormat="false" ht="15" hidden="false" customHeight="false" outlineLevel="0" collapsed="false">
      <c r="A684" s="668" t="s">
        <v>1440</v>
      </c>
      <c r="B684" s="669" t="n">
        <v>44516</v>
      </c>
      <c r="C684" s="668" t="s">
        <v>1280</v>
      </c>
      <c r="D684" s="668" t="s">
        <v>1281</v>
      </c>
      <c r="E684" s="668" t="s">
        <v>1299</v>
      </c>
      <c r="F684" s="670" t="n">
        <v>-7856350</v>
      </c>
      <c r="G684" s="670" t="n">
        <v>0</v>
      </c>
      <c r="H684" s="670" t="n">
        <v>7856350</v>
      </c>
      <c r="I684" s="670" t="n">
        <v>3061770481</v>
      </c>
      <c r="J684" s="671" t="s">
        <v>1283</v>
      </c>
      <c r="L684" s="672" t="n">
        <f aca="false">I683+H684</f>
        <v>3061770481</v>
      </c>
      <c r="M684" s="672" t="n">
        <f aca="false">I684-L684</f>
        <v>0</v>
      </c>
    </row>
    <row r="685" customFormat="false" ht="15" hidden="false" customHeight="false" outlineLevel="0" collapsed="false">
      <c r="A685" s="668" t="s">
        <v>1440</v>
      </c>
      <c r="B685" s="669" t="n">
        <v>44516</v>
      </c>
      <c r="C685" s="668" t="s">
        <v>1280</v>
      </c>
      <c r="D685" s="668" t="s">
        <v>1281</v>
      </c>
      <c r="E685" s="668" t="s">
        <v>1316</v>
      </c>
      <c r="F685" s="670" t="n">
        <v>-906000</v>
      </c>
      <c r="G685" s="670" t="n">
        <v>0</v>
      </c>
      <c r="H685" s="670" t="n">
        <v>906000</v>
      </c>
      <c r="I685" s="670" t="n">
        <v>3062676481</v>
      </c>
      <c r="J685" s="671" t="s">
        <v>1283</v>
      </c>
      <c r="L685" s="672" t="n">
        <f aca="false">I684+H685</f>
        <v>3062676481</v>
      </c>
      <c r="M685" s="672" t="n">
        <f aca="false">I685-L685</f>
        <v>0</v>
      </c>
    </row>
    <row r="686" customFormat="false" ht="15" hidden="false" customHeight="false" outlineLevel="0" collapsed="false">
      <c r="A686" s="668" t="s">
        <v>1440</v>
      </c>
      <c r="B686" s="669" t="n">
        <v>44516</v>
      </c>
      <c r="C686" s="668" t="s">
        <v>1280</v>
      </c>
      <c r="D686" s="668" t="s">
        <v>1281</v>
      </c>
      <c r="E686" s="668" t="s">
        <v>1305</v>
      </c>
      <c r="F686" s="670" t="n">
        <v>-5978800</v>
      </c>
      <c r="G686" s="670" t="n">
        <v>0</v>
      </c>
      <c r="H686" s="670" t="n">
        <v>5978800</v>
      </c>
      <c r="I686" s="670" t="n">
        <v>3068655281</v>
      </c>
      <c r="J686" s="671" t="s">
        <v>1283</v>
      </c>
      <c r="L686" s="672" t="n">
        <f aca="false">I685+H686</f>
        <v>3068655281</v>
      </c>
      <c r="M686" s="672" t="n">
        <f aca="false">I686-L686</f>
        <v>0</v>
      </c>
    </row>
    <row r="687" customFormat="false" ht="15" hidden="false" customHeight="false" outlineLevel="0" collapsed="false">
      <c r="A687" s="668" t="s">
        <v>1440</v>
      </c>
      <c r="B687" s="669" t="n">
        <v>44516</v>
      </c>
      <c r="C687" s="668" t="s">
        <v>1280</v>
      </c>
      <c r="D687" s="668" t="s">
        <v>1281</v>
      </c>
      <c r="E687" s="668" t="s">
        <v>1305</v>
      </c>
      <c r="F687" s="670" t="n">
        <v>-5080</v>
      </c>
      <c r="G687" s="670" t="n">
        <v>0</v>
      </c>
      <c r="H687" s="670" t="n">
        <v>5080</v>
      </c>
      <c r="I687" s="670" t="n">
        <v>3068660361</v>
      </c>
      <c r="J687" s="671" t="s">
        <v>1283</v>
      </c>
      <c r="L687" s="672" t="n">
        <f aca="false">I686+H687</f>
        <v>3068660361</v>
      </c>
      <c r="M687" s="672" t="n">
        <f aca="false">I687-L687</f>
        <v>0</v>
      </c>
    </row>
    <row r="688" customFormat="false" ht="15" hidden="false" customHeight="false" outlineLevel="0" collapsed="false">
      <c r="A688" s="668" t="s">
        <v>1440</v>
      </c>
      <c r="B688" s="669" t="n">
        <v>44516</v>
      </c>
      <c r="C688" s="668" t="s">
        <v>1280</v>
      </c>
      <c r="D688" s="668" t="s">
        <v>1281</v>
      </c>
      <c r="E688" s="668" t="s">
        <v>1299</v>
      </c>
      <c r="F688" s="670" t="n">
        <v>-936000</v>
      </c>
      <c r="G688" s="670" t="n">
        <v>0</v>
      </c>
      <c r="H688" s="670" t="n">
        <v>936000</v>
      </c>
      <c r="I688" s="670" t="n">
        <v>3069596361</v>
      </c>
      <c r="J688" s="671" t="s">
        <v>1283</v>
      </c>
      <c r="L688" s="672" t="n">
        <f aca="false">I687+H688</f>
        <v>3069596361</v>
      </c>
      <c r="M688" s="672" t="n">
        <f aca="false">I688-L688</f>
        <v>0</v>
      </c>
    </row>
    <row r="689" customFormat="false" ht="15" hidden="false" customHeight="false" outlineLevel="0" collapsed="false">
      <c r="A689" s="668" t="s">
        <v>1440</v>
      </c>
      <c r="B689" s="669" t="n">
        <v>44516</v>
      </c>
      <c r="C689" s="668" t="s">
        <v>1280</v>
      </c>
      <c r="D689" s="668" t="s">
        <v>1281</v>
      </c>
      <c r="E689" s="668" t="s">
        <v>1445</v>
      </c>
      <c r="F689" s="670" t="n">
        <v>-23072</v>
      </c>
      <c r="G689" s="670" t="n">
        <v>0</v>
      </c>
      <c r="H689" s="670" t="n">
        <v>23072</v>
      </c>
      <c r="I689" s="670" t="n">
        <v>3069619433</v>
      </c>
      <c r="J689" s="671" t="s">
        <v>1283</v>
      </c>
      <c r="L689" s="672" t="n">
        <f aca="false">I688+H689</f>
        <v>3069619433</v>
      </c>
      <c r="M689" s="672" t="n">
        <f aca="false">I689-L689</f>
        <v>0</v>
      </c>
    </row>
    <row r="690" customFormat="false" ht="15" hidden="false" customHeight="false" outlineLevel="0" collapsed="false">
      <c r="A690" s="668" t="s">
        <v>1440</v>
      </c>
      <c r="B690" s="669" t="n">
        <v>44516</v>
      </c>
      <c r="C690" s="668" t="s">
        <v>1280</v>
      </c>
      <c r="D690" s="668" t="s">
        <v>1281</v>
      </c>
      <c r="E690" s="668" t="s">
        <v>1312</v>
      </c>
      <c r="F690" s="670" t="n">
        <v>-419588</v>
      </c>
      <c r="G690" s="670" t="n">
        <v>0</v>
      </c>
      <c r="H690" s="670" t="n">
        <v>419588</v>
      </c>
      <c r="I690" s="670" t="n">
        <v>3070039021</v>
      </c>
      <c r="J690" s="671" t="s">
        <v>1283</v>
      </c>
      <c r="L690" s="672" t="n">
        <f aca="false">I689+H690</f>
        <v>3070039021</v>
      </c>
      <c r="M690" s="672" t="n">
        <f aca="false">I690-L690</f>
        <v>0</v>
      </c>
    </row>
    <row r="691" customFormat="false" ht="15" hidden="false" customHeight="false" outlineLevel="0" collapsed="false">
      <c r="A691" s="668" t="s">
        <v>1440</v>
      </c>
      <c r="B691" s="669" t="n">
        <v>44516</v>
      </c>
      <c r="C691" s="668" t="s">
        <v>1280</v>
      </c>
      <c r="D691" s="668" t="s">
        <v>1281</v>
      </c>
      <c r="E691" s="668" t="s">
        <v>1416</v>
      </c>
      <c r="F691" s="670" t="n">
        <v>-463916</v>
      </c>
      <c r="G691" s="670" t="n">
        <v>0</v>
      </c>
      <c r="H691" s="670" t="n">
        <v>463916</v>
      </c>
      <c r="I691" s="670" t="n">
        <v>3070502937</v>
      </c>
      <c r="J691" s="671" t="s">
        <v>1283</v>
      </c>
      <c r="L691" s="672" t="n">
        <f aca="false">I690+H691</f>
        <v>3070502937</v>
      </c>
      <c r="M691" s="672" t="n">
        <f aca="false">I691-L691</f>
        <v>0</v>
      </c>
    </row>
    <row r="692" customFormat="false" ht="15" hidden="false" customHeight="false" outlineLevel="0" collapsed="false">
      <c r="A692" s="668" t="s">
        <v>1440</v>
      </c>
      <c r="B692" s="669" t="n">
        <v>44516</v>
      </c>
      <c r="C692" s="668" t="s">
        <v>1285</v>
      </c>
      <c r="D692" s="668" t="s">
        <v>1281</v>
      </c>
      <c r="E692" s="668" t="s">
        <v>1320</v>
      </c>
      <c r="F692" s="670" t="n">
        <v>-4000</v>
      </c>
      <c r="G692" s="670" t="n">
        <v>0</v>
      </c>
      <c r="H692" s="670" t="n">
        <v>4000</v>
      </c>
      <c r="I692" s="670" t="n">
        <v>3070506937</v>
      </c>
      <c r="J692" s="671" t="s">
        <v>1283</v>
      </c>
      <c r="L692" s="672" t="n">
        <f aca="false">I691+H692</f>
        <v>3070506937</v>
      </c>
      <c r="M692" s="672" t="n">
        <f aca="false">I692-L692</f>
        <v>0</v>
      </c>
    </row>
    <row r="693" customFormat="false" ht="15" hidden="false" customHeight="false" outlineLevel="0" collapsed="false">
      <c r="A693" s="668" t="s">
        <v>1440</v>
      </c>
      <c r="B693" s="669" t="n">
        <v>44516</v>
      </c>
      <c r="C693" s="668" t="s">
        <v>1280</v>
      </c>
      <c r="D693" s="668" t="s">
        <v>1281</v>
      </c>
      <c r="E693" s="668" t="s">
        <v>1323</v>
      </c>
      <c r="F693" s="670" t="n">
        <v>-100000</v>
      </c>
      <c r="G693" s="670" t="n">
        <v>0</v>
      </c>
      <c r="H693" s="670" t="n">
        <v>100000</v>
      </c>
      <c r="I693" s="670" t="n">
        <v>3070606937</v>
      </c>
      <c r="J693" s="671" t="s">
        <v>1283</v>
      </c>
      <c r="L693" s="672" t="n">
        <f aca="false">I692+H693</f>
        <v>3070606937</v>
      </c>
      <c r="M693" s="672" t="n">
        <f aca="false">I693-L693</f>
        <v>0</v>
      </c>
    </row>
    <row r="694" customFormat="false" ht="15" hidden="false" customHeight="false" outlineLevel="0" collapsed="false">
      <c r="A694" s="668" t="s">
        <v>1440</v>
      </c>
      <c r="B694" s="669" t="n">
        <v>44516</v>
      </c>
      <c r="C694" s="668" t="s">
        <v>1429</v>
      </c>
      <c r="D694" s="668" t="s">
        <v>1281</v>
      </c>
      <c r="E694" s="668" t="s">
        <v>1446</v>
      </c>
      <c r="F694" s="670" t="n">
        <v>-3570000</v>
      </c>
      <c r="G694" s="670" t="n">
        <v>0</v>
      </c>
      <c r="H694" s="670" t="n">
        <v>3570000</v>
      </c>
      <c r="I694" s="670" t="n">
        <v>3074176937</v>
      </c>
      <c r="J694" s="671" t="s">
        <v>1283</v>
      </c>
      <c r="L694" s="672" t="n">
        <f aca="false">I693+H694</f>
        <v>3074176937</v>
      </c>
      <c r="M694" s="672" t="n">
        <f aca="false">I694-L694</f>
        <v>0</v>
      </c>
    </row>
    <row r="695" customFormat="false" ht="15" hidden="false" customHeight="false" outlineLevel="0" collapsed="false">
      <c r="A695" s="668" t="s">
        <v>1440</v>
      </c>
      <c r="B695" s="669" t="n">
        <v>44516</v>
      </c>
      <c r="C695" s="668" t="s">
        <v>1285</v>
      </c>
      <c r="D695" s="668" t="s">
        <v>1281</v>
      </c>
      <c r="E695" s="668" t="s">
        <v>1322</v>
      </c>
      <c r="F695" s="670" t="n">
        <v>-3150000</v>
      </c>
      <c r="G695" s="670" t="n">
        <v>0</v>
      </c>
      <c r="H695" s="670" t="n">
        <v>3150000</v>
      </c>
      <c r="I695" s="670" t="n">
        <v>3077326937</v>
      </c>
      <c r="J695" s="671" t="s">
        <v>1283</v>
      </c>
      <c r="L695" s="672" t="n">
        <f aca="false">I694+H695</f>
        <v>3077326937</v>
      </c>
      <c r="M695" s="672" t="n">
        <f aca="false">I695-L695</f>
        <v>0</v>
      </c>
    </row>
    <row r="696" customFormat="false" ht="15" hidden="false" customHeight="false" outlineLevel="0" collapsed="false">
      <c r="A696" s="668" t="s">
        <v>1444</v>
      </c>
      <c r="B696" s="669" t="n">
        <v>44517</v>
      </c>
      <c r="C696" s="668" t="s">
        <v>1280</v>
      </c>
      <c r="D696" s="668" t="s">
        <v>1281</v>
      </c>
      <c r="E696" s="668" t="s">
        <v>1324</v>
      </c>
      <c r="F696" s="670" t="n">
        <v>-3615950</v>
      </c>
      <c r="G696" s="670" t="n">
        <v>0</v>
      </c>
      <c r="H696" s="670" t="n">
        <v>3615950</v>
      </c>
      <c r="I696" s="670" t="n">
        <v>3080942887</v>
      </c>
      <c r="J696" s="671" t="s">
        <v>1283</v>
      </c>
      <c r="L696" s="672" t="n">
        <f aca="false">I695+H696</f>
        <v>3080942887</v>
      </c>
      <c r="M696" s="672" t="n">
        <f aca="false">I696-L696</f>
        <v>0</v>
      </c>
    </row>
    <row r="697" customFormat="false" ht="15" hidden="false" customHeight="false" outlineLevel="0" collapsed="false">
      <c r="A697" s="668" t="s">
        <v>1444</v>
      </c>
      <c r="B697" s="669" t="n">
        <v>44517</v>
      </c>
      <c r="C697" s="668" t="s">
        <v>1280</v>
      </c>
      <c r="D697" s="668" t="s">
        <v>1281</v>
      </c>
      <c r="E697" s="668" t="s">
        <v>1372</v>
      </c>
      <c r="F697" s="670" t="n">
        <v>-30000</v>
      </c>
      <c r="G697" s="670" t="n">
        <v>0</v>
      </c>
      <c r="H697" s="670" t="n">
        <v>30000</v>
      </c>
      <c r="I697" s="670" t="n">
        <v>3080972887</v>
      </c>
      <c r="J697" s="671" t="s">
        <v>1283</v>
      </c>
      <c r="L697" s="672" t="n">
        <f aca="false">I696+H697</f>
        <v>3080972887</v>
      </c>
      <c r="M697" s="672" t="n">
        <f aca="false">I697-L697</f>
        <v>0</v>
      </c>
    </row>
    <row r="698" customFormat="false" ht="15" hidden="false" customHeight="false" outlineLevel="0" collapsed="false">
      <c r="A698" s="668" t="s">
        <v>1444</v>
      </c>
      <c r="B698" s="669" t="n">
        <v>44517</v>
      </c>
      <c r="C698" s="668" t="s">
        <v>1280</v>
      </c>
      <c r="D698" s="668" t="s">
        <v>1281</v>
      </c>
      <c r="E698" s="668" t="s">
        <v>1282</v>
      </c>
      <c r="F698" s="670" t="n">
        <v>-761950</v>
      </c>
      <c r="G698" s="670" t="n">
        <v>0</v>
      </c>
      <c r="H698" s="670" t="n">
        <v>761950</v>
      </c>
      <c r="I698" s="670" t="n">
        <v>3081734837</v>
      </c>
      <c r="J698" s="671" t="s">
        <v>1283</v>
      </c>
      <c r="L698" s="672" t="n">
        <f aca="false">I697+H698</f>
        <v>3081734837</v>
      </c>
      <c r="M698" s="672" t="n">
        <f aca="false">I698-L698</f>
        <v>0</v>
      </c>
    </row>
    <row r="699" customFormat="false" ht="15" hidden="false" customHeight="false" outlineLevel="0" collapsed="false">
      <c r="A699" s="668" t="s">
        <v>1444</v>
      </c>
      <c r="B699" s="669" t="n">
        <v>44517</v>
      </c>
      <c r="C699" s="668" t="s">
        <v>1280</v>
      </c>
      <c r="D699" s="668" t="s">
        <v>1281</v>
      </c>
      <c r="E699" s="668" t="s">
        <v>1290</v>
      </c>
      <c r="F699" s="670" t="n">
        <v>-2565000</v>
      </c>
      <c r="G699" s="670" t="n">
        <v>0</v>
      </c>
      <c r="H699" s="670" t="n">
        <v>2565000</v>
      </c>
      <c r="I699" s="670" t="n">
        <v>3084299837</v>
      </c>
      <c r="J699" s="671" t="s">
        <v>1283</v>
      </c>
      <c r="L699" s="672" t="n">
        <f aca="false">I698+H699</f>
        <v>3084299837</v>
      </c>
      <c r="M699" s="672" t="n">
        <f aca="false">I699-L699</f>
        <v>0</v>
      </c>
    </row>
    <row r="700" customFormat="false" ht="15" hidden="false" customHeight="false" outlineLevel="0" collapsed="false">
      <c r="A700" s="668" t="s">
        <v>1444</v>
      </c>
      <c r="B700" s="669" t="n">
        <v>44517</v>
      </c>
      <c r="C700" s="668" t="s">
        <v>1280</v>
      </c>
      <c r="D700" s="668" t="s">
        <v>1281</v>
      </c>
      <c r="E700" s="668" t="s">
        <v>1447</v>
      </c>
      <c r="F700" s="670" t="n">
        <v>-11900</v>
      </c>
      <c r="G700" s="670" t="n">
        <v>0</v>
      </c>
      <c r="H700" s="670" t="n">
        <v>11900</v>
      </c>
      <c r="I700" s="670" t="n">
        <v>3084311737</v>
      </c>
      <c r="J700" s="671" t="s">
        <v>1283</v>
      </c>
      <c r="L700" s="672" t="n">
        <f aca="false">I699+H700</f>
        <v>3084311737</v>
      </c>
      <c r="M700" s="672" t="n">
        <f aca="false">I700-L700</f>
        <v>0</v>
      </c>
    </row>
    <row r="701" customFormat="false" ht="15" hidden="false" customHeight="false" outlineLevel="0" collapsed="false">
      <c r="A701" s="668" t="s">
        <v>1444</v>
      </c>
      <c r="B701" s="669" t="n">
        <v>44517</v>
      </c>
      <c r="C701" s="668" t="s">
        <v>1280</v>
      </c>
      <c r="D701" s="668" t="s">
        <v>1281</v>
      </c>
      <c r="E701" s="668" t="s">
        <v>1301</v>
      </c>
      <c r="F701" s="670" t="n">
        <v>-7320800</v>
      </c>
      <c r="G701" s="670" t="n">
        <v>0</v>
      </c>
      <c r="H701" s="670" t="n">
        <v>7320800</v>
      </c>
      <c r="I701" s="670" t="n">
        <v>3091632537</v>
      </c>
      <c r="J701" s="671" t="s">
        <v>1283</v>
      </c>
      <c r="L701" s="672" t="n">
        <f aca="false">I700+H701</f>
        <v>3091632537</v>
      </c>
      <c r="M701" s="672" t="n">
        <f aca="false">I701-L701</f>
        <v>0</v>
      </c>
    </row>
    <row r="702" customFormat="false" ht="15" hidden="false" customHeight="false" outlineLevel="0" collapsed="false">
      <c r="A702" s="668" t="s">
        <v>1444</v>
      </c>
      <c r="B702" s="669" t="n">
        <v>44517</v>
      </c>
      <c r="C702" s="668" t="s">
        <v>1280</v>
      </c>
      <c r="D702" s="668" t="s">
        <v>1281</v>
      </c>
      <c r="E702" s="668" t="s">
        <v>1284</v>
      </c>
      <c r="F702" s="670" t="n">
        <v>-6601312</v>
      </c>
      <c r="G702" s="670" t="n">
        <v>0</v>
      </c>
      <c r="H702" s="670" t="n">
        <v>6601312</v>
      </c>
      <c r="I702" s="670" t="n">
        <v>3098233849</v>
      </c>
      <c r="J702" s="671" t="s">
        <v>1283</v>
      </c>
      <c r="L702" s="672" t="n">
        <f aca="false">I701+H702</f>
        <v>3098233849</v>
      </c>
      <c r="M702" s="672" t="n">
        <f aca="false">I702-L702</f>
        <v>0</v>
      </c>
    </row>
    <row r="703" customFormat="false" ht="15" hidden="false" customHeight="false" outlineLevel="0" collapsed="false">
      <c r="A703" s="668" t="s">
        <v>1444</v>
      </c>
      <c r="B703" s="669" t="n">
        <v>44517</v>
      </c>
      <c r="C703" s="668" t="s">
        <v>1285</v>
      </c>
      <c r="D703" s="668" t="s">
        <v>1281</v>
      </c>
      <c r="E703" s="668" t="s">
        <v>1448</v>
      </c>
      <c r="F703" s="670" t="n">
        <v>-77750</v>
      </c>
      <c r="G703" s="670" t="n">
        <v>0</v>
      </c>
      <c r="H703" s="670" t="n">
        <v>77750</v>
      </c>
      <c r="I703" s="670" t="n">
        <v>3098311599</v>
      </c>
      <c r="J703" s="671" t="s">
        <v>1283</v>
      </c>
      <c r="L703" s="672" t="n">
        <f aca="false">I702+H703</f>
        <v>3098311599</v>
      </c>
      <c r="M703" s="672" t="n">
        <f aca="false">I703-L703</f>
        <v>0</v>
      </c>
    </row>
    <row r="704" customFormat="false" ht="15" hidden="false" customHeight="false" outlineLevel="0" collapsed="false">
      <c r="A704" s="668" t="s">
        <v>1444</v>
      </c>
      <c r="B704" s="669" t="n">
        <v>44517</v>
      </c>
      <c r="C704" s="668" t="s">
        <v>1280</v>
      </c>
      <c r="D704" s="668" t="s">
        <v>1281</v>
      </c>
      <c r="E704" s="668" t="s">
        <v>1287</v>
      </c>
      <c r="F704" s="670" t="n">
        <v>-7947550</v>
      </c>
      <c r="G704" s="670" t="n">
        <v>0</v>
      </c>
      <c r="H704" s="670" t="n">
        <v>7947550</v>
      </c>
      <c r="I704" s="670" t="n">
        <v>3106259149</v>
      </c>
      <c r="J704" s="671" t="s">
        <v>1283</v>
      </c>
      <c r="L704" s="672" t="n">
        <f aca="false">I703+H704</f>
        <v>3106259149</v>
      </c>
      <c r="M704" s="672" t="n">
        <f aca="false">I704-L704</f>
        <v>0</v>
      </c>
    </row>
    <row r="705" customFormat="false" ht="15" hidden="false" customHeight="false" outlineLevel="0" collapsed="false">
      <c r="A705" s="668" t="s">
        <v>1444</v>
      </c>
      <c r="B705" s="669" t="n">
        <v>44517</v>
      </c>
      <c r="C705" s="668" t="s">
        <v>1280</v>
      </c>
      <c r="D705" s="668" t="s">
        <v>1281</v>
      </c>
      <c r="E705" s="668" t="s">
        <v>1292</v>
      </c>
      <c r="F705" s="670" t="n">
        <v>-2363950</v>
      </c>
      <c r="G705" s="670" t="n">
        <v>0</v>
      </c>
      <c r="H705" s="670" t="n">
        <v>2363950</v>
      </c>
      <c r="I705" s="670" t="n">
        <v>3108623099</v>
      </c>
      <c r="J705" s="671" t="s">
        <v>1283</v>
      </c>
      <c r="L705" s="672" t="n">
        <f aca="false">I704+H705</f>
        <v>3108623099</v>
      </c>
      <c r="M705" s="672" t="n">
        <f aca="false">I705-L705</f>
        <v>0</v>
      </c>
    </row>
    <row r="706" customFormat="false" ht="15" hidden="false" customHeight="false" outlineLevel="0" collapsed="false">
      <c r="A706" s="668" t="s">
        <v>1444</v>
      </c>
      <c r="B706" s="669" t="n">
        <v>44517</v>
      </c>
      <c r="C706" s="668" t="s">
        <v>1280</v>
      </c>
      <c r="D706" s="668" t="s">
        <v>1281</v>
      </c>
      <c r="E706" s="668" t="s">
        <v>1288</v>
      </c>
      <c r="F706" s="670" t="n">
        <v>-7952400</v>
      </c>
      <c r="G706" s="670" t="n">
        <v>0</v>
      </c>
      <c r="H706" s="670" t="n">
        <v>7952400</v>
      </c>
      <c r="I706" s="670" t="n">
        <v>3116575499</v>
      </c>
      <c r="J706" s="671" t="s">
        <v>1283</v>
      </c>
      <c r="L706" s="672" t="n">
        <f aca="false">I705+H706</f>
        <v>3116575499</v>
      </c>
      <c r="M706" s="672" t="n">
        <f aca="false">I706-L706</f>
        <v>0</v>
      </c>
    </row>
    <row r="707" customFormat="false" ht="15" hidden="false" customHeight="false" outlineLevel="0" collapsed="false">
      <c r="A707" s="668" t="s">
        <v>1444</v>
      </c>
      <c r="B707" s="669" t="n">
        <v>44517</v>
      </c>
      <c r="C707" s="668" t="s">
        <v>1280</v>
      </c>
      <c r="D707" s="668" t="s">
        <v>1281</v>
      </c>
      <c r="E707" s="668" t="s">
        <v>1293</v>
      </c>
      <c r="F707" s="670" t="n">
        <v>-6407310</v>
      </c>
      <c r="G707" s="670" t="n">
        <v>0</v>
      </c>
      <c r="H707" s="670" t="n">
        <v>6407310</v>
      </c>
      <c r="I707" s="670" t="n">
        <v>3122982809</v>
      </c>
      <c r="J707" s="671" t="s">
        <v>1283</v>
      </c>
      <c r="L707" s="672" t="n">
        <f aca="false">I706+H707</f>
        <v>3122982809</v>
      </c>
      <c r="M707" s="672" t="n">
        <f aca="false">I707-L707</f>
        <v>0</v>
      </c>
    </row>
    <row r="708" customFormat="false" ht="15" hidden="false" customHeight="false" outlineLevel="0" collapsed="false">
      <c r="A708" s="668" t="s">
        <v>1444</v>
      </c>
      <c r="B708" s="669" t="n">
        <v>44517</v>
      </c>
      <c r="C708" s="668" t="s">
        <v>1280</v>
      </c>
      <c r="D708" s="668" t="s">
        <v>1281</v>
      </c>
      <c r="E708" s="668" t="s">
        <v>1395</v>
      </c>
      <c r="F708" s="670" t="n">
        <v>-2159300</v>
      </c>
      <c r="G708" s="670" t="n">
        <v>0</v>
      </c>
      <c r="H708" s="670" t="n">
        <v>2159300</v>
      </c>
      <c r="I708" s="670" t="n">
        <v>3125142109</v>
      </c>
      <c r="J708" s="671" t="s">
        <v>1283</v>
      </c>
      <c r="L708" s="672" t="n">
        <f aca="false">I707+H708</f>
        <v>3125142109</v>
      </c>
      <c r="M708" s="672" t="n">
        <f aca="false">I708-L708</f>
        <v>0</v>
      </c>
    </row>
    <row r="709" customFormat="false" ht="15" hidden="false" customHeight="false" outlineLevel="0" collapsed="false">
      <c r="A709" s="668" t="s">
        <v>1444</v>
      </c>
      <c r="B709" s="669" t="n">
        <v>44517</v>
      </c>
      <c r="C709" s="668" t="s">
        <v>1280</v>
      </c>
      <c r="D709" s="668" t="s">
        <v>1281</v>
      </c>
      <c r="E709" s="668" t="s">
        <v>1312</v>
      </c>
      <c r="F709" s="670" t="n">
        <v>-7082700</v>
      </c>
      <c r="G709" s="670" t="n">
        <v>0</v>
      </c>
      <c r="H709" s="670" t="n">
        <v>7082700</v>
      </c>
      <c r="I709" s="670" t="n">
        <v>3132224809</v>
      </c>
      <c r="J709" s="671" t="s">
        <v>1283</v>
      </c>
      <c r="L709" s="672" t="n">
        <f aca="false">I708+H709</f>
        <v>3132224809</v>
      </c>
      <c r="M709" s="672" t="n">
        <f aca="false">I709-L709</f>
        <v>0</v>
      </c>
    </row>
    <row r="710" customFormat="false" ht="15" hidden="false" customHeight="false" outlineLevel="0" collapsed="false">
      <c r="A710" s="668" t="s">
        <v>1444</v>
      </c>
      <c r="B710" s="669" t="n">
        <v>44517</v>
      </c>
      <c r="C710" s="668" t="s">
        <v>1280</v>
      </c>
      <c r="D710" s="668" t="s">
        <v>1281</v>
      </c>
      <c r="E710" s="668" t="s">
        <v>1313</v>
      </c>
      <c r="F710" s="670" t="n">
        <v>-27654</v>
      </c>
      <c r="G710" s="670" t="n">
        <v>0</v>
      </c>
      <c r="H710" s="670" t="n">
        <v>27654</v>
      </c>
      <c r="I710" s="670" t="n">
        <v>3132252463</v>
      </c>
      <c r="J710" s="671" t="s">
        <v>1283</v>
      </c>
      <c r="L710" s="672" t="n">
        <f aca="false">I709+H710</f>
        <v>3132252463</v>
      </c>
      <c r="M710" s="672" t="n">
        <f aca="false">I710-L710</f>
        <v>0</v>
      </c>
    </row>
    <row r="711" customFormat="false" ht="15" hidden="false" customHeight="false" outlineLevel="0" collapsed="false">
      <c r="A711" s="668" t="s">
        <v>1444</v>
      </c>
      <c r="B711" s="669" t="n">
        <v>44517</v>
      </c>
      <c r="C711" s="668" t="s">
        <v>1280</v>
      </c>
      <c r="D711" s="668" t="s">
        <v>1281</v>
      </c>
      <c r="E711" s="668" t="s">
        <v>1303</v>
      </c>
      <c r="F711" s="670" t="n">
        <v>-3532500</v>
      </c>
      <c r="G711" s="670" t="n">
        <v>0</v>
      </c>
      <c r="H711" s="670" t="n">
        <v>3532500</v>
      </c>
      <c r="I711" s="670" t="n">
        <v>3135784963</v>
      </c>
      <c r="J711" s="671" t="s">
        <v>1283</v>
      </c>
      <c r="L711" s="672" t="n">
        <f aca="false">I710+H711</f>
        <v>3135784963</v>
      </c>
      <c r="M711" s="672" t="n">
        <f aca="false">I711-L711</f>
        <v>0</v>
      </c>
    </row>
    <row r="712" customFormat="false" ht="15" hidden="false" customHeight="false" outlineLevel="0" collapsed="false">
      <c r="A712" s="668" t="s">
        <v>1444</v>
      </c>
      <c r="B712" s="669" t="n">
        <v>44517</v>
      </c>
      <c r="C712" s="668" t="s">
        <v>1280</v>
      </c>
      <c r="D712" s="668" t="s">
        <v>1281</v>
      </c>
      <c r="E712" s="668" t="s">
        <v>1317</v>
      </c>
      <c r="F712" s="670" t="n">
        <v>-3597000</v>
      </c>
      <c r="G712" s="670" t="n">
        <v>0</v>
      </c>
      <c r="H712" s="670" t="n">
        <v>3597000</v>
      </c>
      <c r="I712" s="670" t="n">
        <v>3139381963</v>
      </c>
      <c r="J712" s="671" t="s">
        <v>1283</v>
      </c>
      <c r="L712" s="672" t="n">
        <f aca="false">I711+H712</f>
        <v>3139381963</v>
      </c>
      <c r="M712" s="672" t="n">
        <f aca="false">I712-L712</f>
        <v>0</v>
      </c>
    </row>
    <row r="713" customFormat="false" ht="15" hidden="false" customHeight="false" outlineLevel="0" collapsed="false">
      <c r="A713" s="668" t="s">
        <v>1449</v>
      </c>
      <c r="B713" s="669" t="n">
        <v>44518</v>
      </c>
      <c r="C713" s="668" t="s">
        <v>1280</v>
      </c>
      <c r="D713" s="668" t="s">
        <v>1281</v>
      </c>
      <c r="E713" s="668" t="s">
        <v>1282</v>
      </c>
      <c r="F713" s="670" t="n">
        <v>-1173500</v>
      </c>
      <c r="G713" s="670" t="n">
        <v>0</v>
      </c>
      <c r="H713" s="670" t="n">
        <v>1173500</v>
      </c>
      <c r="I713" s="670" t="n">
        <v>3140555463</v>
      </c>
      <c r="J713" s="671" t="s">
        <v>1283</v>
      </c>
      <c r="L713" s="672" t="n">
        <f aca="false">I712+H713</f>
        <v>3140555463</v>
      </c>
      <c r="M713" s="672" t="n">
        <f aca="false">I713-L713</f>
        <v>0</v>
      </c>
    </row>
    <row r="714" customFormat="false" ht="15" hidden="false" customHeight="false" outlineLevel="0" collapsed="false">
      <c r="A714" s="668" t="s">
        <v>1444</v>
      </c>
      <c r="B714" s="669" t="n">
        <v>44517</v>
      </c>
      <c r="C714" s="668" t="s">
        <v>1280</v>
      </c>
      <c r="D714" s="668" t="s">
        <v>1281</v>
      </c>
      <c r="E714" s="668" t="s">
        <v>1316</v>
      </c>
      <c r="F714" s="670" t="n">
        <v>-1289200</v>
      </c>
      <c r="G714" s="670" t="n">
        <v>0</v>
      </c>
      <c r="H714" s="670" t="n">
        <v>1289200</v>
      </c>
      <c r="I714" s="670" t="n">
        <v>3141844663</v>
      </c>
      <c r="J714" s="671" t="s">
        <v>1283</v>
      </c>
      <c r="L714" s="672" t="n">
        <f aca="false">I713+H714</f>
        <v>3141844663</v>
      </c>
      <c r="M714" s="672" t="n">
        <f aca="false">I714-L714</f>
        <v>0</v>
      </c>
    </row>
    <row r="715" customFormat="false" ht="15" hidden="false" customHeight="false" outlineLevel="0" collapsed="false">
      <c r="A715" s="668" t="s">
        <v>1444</v>
      </c>
      <c r="B715" s="669" t="n">
        <v>44517</v>
      </c>
      <c r="C715" s="668" t="s">
        <v>1280</v>
      </c>
      <c r="D715" s="668" t="s">
        <v>1281</v>
      </c>
      <c r="E715" s="668" t="s">
        <v>1318</v>
      </c>
      <c r="F715" s="670" t="n">
        <v>-383900</v>
      </c>
      <c r="G715" s="670" t="n">
        <v>0</v>
      </c>
      <c r="H715" s="670" t="n">
        <v>383900</v>
      </c>
      <c r="I715" s="670" t="n">
        <v>3142228563</v>
      </c>
      <c r="J715" s="671" t="s">
        <v>1283</v>
      </c>
      <c r="L715" s="672" t="n">
        <f aca="false">I714+H715</f>
        <v>3142228563</v>
      </c>
      <c r="M715" s="672" t="n">
        <f aca="false">I715-L715</f>
        <v>0</v>
      </c>
    </row>
    <row r="716" customFormat="false" ht="15" hidden="false" customHeight="false" outlineLevel="0" collapsed="false">
      <c r="A716" s="668" t="s">
        <v>1444</v>
      </c>
      <c r="B716" s="669" t="n">
        <v>44517</v>
      </c>
      <c r="C716" s="668" t="s">
        <v>1280</v>
      </c>
      <c r="D716" s="668" t="s">
        <v>1281</v>
      </c>
      <c r="E716" s="668" t="s">
        <v>1318</v>
      </c>
      <c r="F716" s="670" t="n">
        <v>-1779000</v>
      </c>
      <c r="G716" s="670" t="n">
        <v>0</v>
      </c>
      <c r="H716" s="670" t="n">
        <v>1779000</v>
      </c>
      <c r="I716" s="670" t="n">
        <v>3144007563</v>
      </c>
      <c r="J716" s="671" t="s">
        <v>1283</v>
      </c>
      <c r="L716" s="672" t="n">
        <f aca="false">I715+H716</f>
        <v>3144007563</v>
      </c>
      <c r="M716" s="672" t="n">
        <f aca="false">I716-L716</f>
        <v>0</v>
      </c>
    </row>
    <row r="717" customFormat="false" ht="15" hidden="false" customHeight="false" outlineLevel="0" collapsed="false">
      <c r="A717" s="668" t="s">
        <v>1444</v>
      </c>
      <c r="B717" s="669" t="n">
        <v>44517</v>
      </c>
      <c r="C717" s="668" t="s">
        <v>1280</v>
      </c>
      <c r="D717" s="668" t="s">
        <v>1281</v>
      </c>
      <c r="E717" s="668" t="s">
        <v>1357</v>
      </c>
      <c r="F717" s="670" t="n">
        <v>-19932</v>
      </c>
      <c r="G717" s="670" t="n">
        <v>0</v>
      </c>
      <c r="H717" s="670" t="n">
        <v>19932</v>
      </c>
      <c r="I717" s="670" t="n">
        <v>3144027495</v>
      </c>
      <c r="J717" s="671" t="s">
        <v>1283</v>
      </c>
      <c r="L717" s="672" t="n">
        <f aca="false">I716+H717</f>
        <v>3144027495</v>
      </c>
      <c r="M717" s="672" t="n">
        <f aca="false">I717-L717</f>
        <v>0</v>
      </c>
    </row>
    <row r="718" customFormat="false" ht="15" hidden="false" customHeight="false" outlineLevel="0" collapsed="false">
      <c r="A718" s="668" t="s">
        <v>1444</v>
      </c>
      <c r="B718" s="669" t="n">
        <v>44517</v>
      </c>
      <c r="C718" s="668" t="s">
        <v>1280</v>
      </c>
      <c r="D718" s="668" t="s">
        <v>1281</v>
      </c>
      <c r="E718" s="668" t="s">
        <v>1311</v>
      </c>
      <c r="F718" s="670" t="n">
        <v>-331908</v>
      </c>
      <c r="G718" s="670" t="n">
        <v>0</v>
      </c>
      <c r="H718" s="670" t="n">
        <v>331908</v>
      </c>
      <c r="I718" s="670" t="n">
        <v>3144359403</v>
      </c>
      <c r="J718" s="671" t="s">
        <v>1283</v>
      </c>
      <c r="L718" s="672" t="n">
        <f aca="false">I717+H718</f>
        <v>3144359403</v>
      </c>
      <c r="M718" s="672" t="n">
        <f aca="false">I718-L718</f>
        <v>0</v>
      </c>
    </row>
    <row r="719" customFormat="false" ht="15" hidden="false" customHeight="false" outlineLevel="0" collapsed="false">
      <c r="A719" s="668" t="s">
        <v>1444</v>
      </c>
      <c r="B719" s="669" t="n">
        <v>44517</v>
      </c>
      <c r="C719" s="668" t="s">
        <v>1280</v>
      </c>
      <c r="D719" s="668" t="s">
        <v>1281</v>
      </c>
      <c r="E719" s="668" t="s">
        <v>1315</v>
      </c>
      <c r="F719" s="670" t="n">
        <v>-30000</v>
      </c>
      <c r="G719" s="670" t="n">
        <v>0</v>
      </c>
      <c r="H719" s="670" t="n">
        <v>30000</v>
      </c>
      <c r="I719" s="670" t="n">
        <v>3144389403</v>
      </c>
      <c r="J719" s="671" t="s">
        <v>1283</v>
      </c>
      <c r="L719" s="672" t="n">
        <f aca="false">I718+H719</f>
        <v>3144389403</v>
      </c>
      <c r="M719" s="672" t="n">
        <f aca="false">I719-L719</f>
        <v>0</v>
      </c>
    </row>
    <row r="720" customFormat="false" ht="15" hidden="false" customHeight="false" outlineLevel="0" collapsed="false">
      <c r="A720" s="668" t="s">
        <v>1444</v>
      </c>
      <c r="B720" s="669" t="n">
        <v>44517</v>
      </c>
      <c r="C720" s="668" t="s">
        <v>1280</v>
      </c>
      <c r="D720" s="668" t="s">
        <v>1281</v>
      </c>
      <c r="E720" s="668" t="s">
        <v>1299</v>
      </c>
      <c r="F720" s="670" t="n">
        <v>-6028100</v>
      </c>
      <c r="G720" s="670" t="n">
        <v>0</v>
      </c>
      <c r="H720" s="670" t="n">
        <v>6028100</v>
      </c>
      <c r="I720" s="670" t="n">
        <v>3150417503</v>
      </c>
      <c r="J720" s="671" t="s">
        <v>1283</v>
      </c>
      <c r="L720" s="672" t="n">
        <f aca="false">I719+H720</f>
        <v>3150417503</v>
      </c>
      <c r="M720" s="672" t="n">
        <f aca="false">I720-L720</f>
        <v>0</v>
      </c>
    </row>
    <row r="721" customFormat="false" ht="15" hidden="false" customHeight="false" outlineLevel="0" collapsed="false">
      <c r="A721" s="668" t="s">
        <v>1444</v>
      </c>
      <c r="B721" s="669" t="n">
        <v>44517</v>
      </c>
      <c r="C721" s="668" t="s">
        <v>1280</v>
      </c>
      <c r="D721" s="668" t="s">
        <v>1281</v>
      </c>
      <c r="E721" s="668" t="s">
        <v>1291</v>
      </c>
      <c r="F721" s="670" t="n">
        <v>-1595800</v>
      </c>
      <c r="G721" s="670" t="n">
        <v>0</v>
      </c>
      <c r="H721" s="670" t="n">
        <v>1595800</v>
      </c>
      <c r="I721" s="670" t="n">
        <v>3152013303</v>
      </c>
      <c r="J721" s="671" t="s">
        <v>1283</v>
      </c>
      <c r="L721" s="672" t="n">
        <f aca="false">I720+H721</f>
        <v>3152013303</v>
      </c>
      <c r="M721" s="672" t="n">
        <f aca="false">I721-L721</f>
        <v>0</v>
      </c>
    </row>
    <row r="722" customFormat="false" ht="15" hidden="false" customHeight="false" outlineLevel="0" collapsed="false">
      <c r="A722" s="668" t="s">
        <v>1444</v>
      </c>
      <c r="B722" s="669" t="n">
        <v>44517</v>
      </c>
      <c r="C722" s="668" t="s">
        <v>1280</v>
      </c>
      <c r="D722" s="668" t="s">
        <v>1281</v>
      </c>
      <c r="E722" s="668" t="s">
        <v>1309</v>
      </c>
      <c r="F722" s="670" t="n">
        <v>-8101100</v>
      </c>
      <c r="G722" s="670" t="n">
        <v>0</v>
      </c>
      <c r="H722" s="670" t="n">
        <v>8101100</v>
      </c>
      <c r="I722" s="670" t="n">
        <v>3160114403</v>
      </c>
      <c r="J722" s="671" t="s">
        <v>1283</v>
      </c>
      <c r="L722" s="672" t="n">
        <f aca="false">I721+H722</f>
        <v>3160114403</v>
      </c>
      <c r="M722" s="672" t="n">
        <f aca="false">I722-L722</f>
        <v>0</v>
      </c>
    </row>
    <row r="723" customFormat="false" ht="15" hidden="false" customHeight="false" outlineLevel="0" collapsed="false">
      <c r="A723" s="668" t="s">
        <v>1444</v>
      </c>
      <c r="B723" s="669" t="n">
        <v>44517</v>
      </c>
      <c r="C723" s="668" t="s">
        <v>1280</v>
      </c>
      <c r="D723" s="668" t="s">
        <v>1281</v>
      </c>
      <c r="E723" s="668" t="s">
        <v>1299</v>
      </c>
      <c r="F723" s="670" t="n">
        <v>-87006</v>
      </c>
      <c r="G723" s="670" t="n">
        <v>0</v>
      </c>
      <c r="H723" s="670" t="n">
        <v>87006</v>
      </c>
      <c r="I723" s="670" t="n">
        <v>3160201409</v>
      </c>
      <c r="J723" s="671" t="s">
        <v>1283</v>
      </c>
      <c r="L723" s="672" t="n">
        <f aca="false">I722+H723</f>
        <v>3160201409</v>
      </c>
      <c r="M723" s="672" t="n">
        <f aca="false">I723-L723</f>
        <v>0</v>
      </c>
    </row>
    <row r="724" customFormat="false" ht="15" hidden="false" customHeight="false" outlineLevel="0" collapsed="false">
      <c r="A724" s="668" t="s">
        <v>1444</v>
      </c>
      <c r="B724" s="669" t="n">
        <v>44517</v>
      </c>
      <c r="C724" s="668" t="s">
        <v>1280</v>
      </c>
      <c r="D724" s="668" t="s">
        <v>1281</v>
      </c>
      <c r="E724" s="668" t="s">
        <v>1296</v>
      </c>
      <c r="F724" s="670" t="n">
        <v>-3226000</v>
      </c>
      <c r="G724" s="670" t="n">
        <v>0</v>
      </c>
      <c r="H724" s="670" t="n">
        <v>3226000</v>
      </c>
      <c r="I724" s="670" t="n">
        <v>3163427409</v>
      </c>
      <c r="J724" s="671" t="s">
        <v>1283</v>
      </c>
      <c r="L724" s="672" t="n">
        <f aca="false">I723+H724</f>
        <v>3163427409</v>
      </c>
      <c r="M724" s="672" t="n">
        <f aca="false">I724-L724</f>
        <v>0</v>
      </c>
    </row>
    <row r="725" customFormat="false" ht="15" hidden="false" customHeight="false" outlineLevel="0" collapsed="false">
      <c r="A725" s="668" t="s">
        <v>1444</v>
      </c>
      <c r="B725" s="669" t="n">
        <v>44517</v>
      </c>
      <c r="C725" s="668" t="s">
        <v>1280</v>
      </c>
      <c r="D725" s="668" t="s">
        <v>1281</v>
      </c>
      <c r="E725" s="668" t="s">
        <v>1287</v>
      </c>
      <c r="F725" s="670" t="n">
        <v>-30000</v>
      </c>
      <c r="G725" s="670" t="n">
        <v>0</v>
      </c>
      <c r="H725" s="670" t="n">
        <v>30000</v>
      </c>
      <c r="I725" s="670" t="n">
        <v>3163457409</v>
      </c>
      <c r="J725" s="671" t="s">
        <v>1283</v>
      </c>
      <c r="L725" s="672" t="n">
        <f aca="false">I724+H725</f>
        <v>3163457409</v>
      </c>
      <c r="M725" s="672" t="n">
        <f aca="false">I725-L725</f>
        <v>0</v>
      </c>
    </row>
    <row r="726" customFormat="false" ht="15" hidden="false" customHeight="false" outlineLevel="0" collapsed="false">
      <c r="A726" s="668" t="s">
        <v>1444</v>
      </c>
      <c r="B726" s="669" t="n">
        <v>44517</v>
      </c>
      <c r="C726" s="668" t="s">
        <v>1280</v>
      </c>
      <c r="D726" s="668" t="s">
        <v>1281</v>
      </c>
      <c r="E726" s="668" t="s">
        <v>1287</v>
      </c>
      <c r="F726" s="670" t="n">
        <v>-175500</v>
      </c>
      <c r="G726" s="670" t="n">
        <v>0</v>
      </c>
      <c r="H726" s="670" t="n">
        <v>175500</v>
      </c>
      <c r="I726" s="670" t="n">
        <v>3163632909</v>
      </c>
      <c r="J726" s="671" t="s">
        <v>1283</v>
      </c>
      <c r="L726" s="672" t="n">
        <f aca="false">I725+H726</f>
        <v>3163632909</v>
      </c>
      <c r="M726" s="672" t="n">
        <f aca="false">I726-L726</f>
        <v>0</v>
      </c>
    </row>
    <row r="727" customFormat="false" ht="15" hidden="false" customHeight="false" outlineLevel="0" collapsed="false">
      <c r="A727" s="668" t="s">
        <v>1444</v>
      </c>
      <c r="B727" s="669" t="n">
        <v>44517</v>
      </c>
      <c r="C727" s="668" t="s">
        <v>1280</v>
      </c>
      <c r="D727" s="668" t="s">
        <v>1281</v>
      </c>
      <c r="E727" s="668" t="s">
        <v>1344</v>
      </c>
      <c r="F727" s="670" t="n">
        <v>-6448</v>
      </c>
      <c r="G727" s="670" t="n">
        <v>0</v>
      </c>
      <c r="H727" s="670" t="n">
        <v>6448</v>
      </c>
      <c r="I727" s="670" t="n">
        <v>3163639357</v>
      </c>
      <c r="J727" s="671" t="s">
        <v>1283</v>
      </c>
      <c r="L727" s="672" t="n">
        <f aca="false">I726+H727</f>
        <v>3163639357</v>
      </c>
      <c r="M727" s="672" t="n">
        <f aca="false">I727-L727</f>
        <v>0</v>
      </c>
    </row>
    <row r="728" customFormat="false" ht="15" hidden="false" customHeight="false" outlineLevel="0" collapsed="false">
      <c r="A728" s="668" t="s">
        <v>1444</v>
      </c>
      <c r="B728" s="669" t="n">
        <v>44517</v>
      </c>
      <c r="C728" s="668" t="s">
        <v>1280</v>
      </c>
      <c r="D728" s="668" t="s">
        <v>1281</v>
      </c>
      <c r="E728" s="668" t="s">
        <v>1371</v>
      </c>
      <c r="F728" s="670" t="n">
        <v>-5587000</v>
      </c>
      <c r="G728" s="670" t="n">
        <v>0</v>
      </c>
      <c r="H728" s="670" t="n">
        <v>5587000</v>
      </c>
      <c r="I728" s="670" t="n">
        <v>3169226357</v>
      </c>
      <c r="J728" s="671" t="s">
        <v>1283</v>
      </c>
      <c r="L728" s="672" t="n">
        <f aca="false">I727+H728</f>
        <v>3169226357</v>
      </c>
      <c r="M728" s="672" t="n">
        <f aca="false">I728-L728</f>
        <v>0</v>
      </c>
    </row>
    <row r="729" customFormat="false" ht="15" hidden="false" customHeight="false" outlineLevel="0" collapsed="false">
      <c r="A729" s="668" t="s">
        <v>1444</v>
      </c>
      <c r="B729" s="669" t="n">
        <v>44517</v>
      </c>
      <c r="C729" s="668" t="s">
        <v>1280</v>
      </c>
      <c r="D729" s="668" t="s">
        <v>1281</v>
      </c>
      <c r="E729" s="668" t="s">
        <v>1297</v>
      </c>
      <c r="F729" s="670" t="n">
        <v>-3814500</v>
      </c>
      <c r="G729" s="670" t="n">
        <v>0</v>
      </c>
      <c r="H729" s="670" t="n">
        <v>3814500</v>
      </c>
      <c r="I729" s="670" t="n">
        <v>3173040857</v>
      </c>
      <c r="J729" s="671" t="s">
        <v>1283</v>
      </c>
      <c r="L729" s="672" t="n">
        <f aca="false">I728+H729</f>
        <v>3173040857</v>
      </c>
      <c r="M729" s="672" t="n">
        <f aca="false">I729-L729</f>
        <v>0</v>
      </c>
    </row>
    <row r="730" customFormat="false" ht="15" hidden="false" customHeight="false" outlineLevel="0" collapsed="false">
      <c r="A730" s="668" t="s">
        <v>1444</v>
      </c>
      <c r="B730" s="669" t="n">
        <v>44517</v>
      </c>
      <c r="C730" s="668" t="s">
        <v>1280</v>
      </c>
      <c r="D730" s="668" t="s">
        <v>1281</v>
      </c>
      <c r="E730" s="668" t="s">
        <v>1306</v>
      </c>
      <c r="F730" s="670" t="n">
        <v>-1026500</v>
      </c>
      <c r="G730" s="670" t="n">
        <v>0</v>
      </c>
      <c r="H730" s="670" t="n">
        <v>1026500</v>
      </c>
      <c r="I730" s="670" t="n">
        <v>3174067357</v>
      </c>
      <c r="J730" s="671" t="s">
        <v>1283</v>
      </c>
      <c r="L730" s="672" t="n">
        <f aca="false">I729+H730</f>
        <v>3174067357</v>
      </c>
      <c r="M730" s="672" t="n">
        <f aca="false">I730-L730</f>
        <v>0</v>
      </c>
    </row>
    <row r="731" customFormat="false" ht="15" hidden="false" customHeight="false" outlineLevel="0" collapsed="false">
      <c r="A731" s="668" t="s">
        <v>1444</v>
      </c>
      <c r="B731" s="669" t="n">
        <v>44517</v>
      </c>
      <c r="C731" s="668" t="s">
        <v>1280</v>
      </c>
      <c r="D731" s="668" t="s">
        <v>1281</v>
      </c>
      <c r="E731" s="668" t="s">
        <v>1414</v>
      </c>
      <c r="F731" s="670" t="n">
        <v>-1080800</v>
      </c>
      <c r="G731" s="670" t="n">
        <v>0</v>
      </c>
      <c r="H731" s="670" t="n">
        <v>1080800</v>
      </c>
      <c r="I731" s="670" t="n">
        <v>3175148157</v>
      </c>
      <c r="J731" s="671" t="s">
        <v>1283</v>
      </c>
      <c r="L731" s="672" t="n">
        <f aca="false">I730+H731</f>
        <v>3175148157</v>
      </c>
      <c r="M731" s="672" t="n">
        <f aca="false">I731-L731</f>
        <v>0</v>
      </c>
    </row>
    <row r="732" customFormat="false" ht="15" hidden="false" customHeight="false" outlineLevel="0" collapsed="false">
      <c r="A732" s="668" t="s">
        <v>1444</v>
      </c>
      <c r="B732" s="669" t="n">
        <v>44517</v>
      </c>
      <c r="C732" s="668" t="s">
        <v>1280</v>
      </c>
      <c r="D732" s="668" t="s">
        <v>1281</v>
      </c>
      <c r="E732" s="668" t="s">
        <v>1314</v>
      </c>
      <c r="F732" s="670" t="n">
        <v>-4125000</v>
      </c>
      <c r="G732" s="670" t="n">
        <v>0</v>
      </c>
      <c r="H732" s="670" t="n">
        <v>4125000</v>
      </c>
      <c r="I732" s="670" t="n">
        <v>3179273157</v>
      </c>
      <c r="J732" s="671" t="s">
        <v>1283</v>
      </c>
      <c r="L732" s="672" t="n">
        <f aca="false">I731+H732</f>
        <v>3179273157</v>
      </c>
      <c r="M732" s="672" t="n">
        <f aca="false">I732-L732</f>
        <v>0</v>
      </c>
    </row>
    <row r="733" customFormat="false" ht="15" hidden="false" customHeight="false" outlineLevel="0" collapsed="false">
      <c r="A733" s="668" t="s">
        <v>1444</v>
      </c>
      <c r="B733" s="669" t="n">
        <v>44517</v>
      </c>
      <c r="C733" s="668" t="s">
        <v>1280</v>
      </c>
      <c r="D733" s="668" t="s">
        <v>1281</v>
      </c>
      <c r="E733" s="668" t="s">
        <v>1305</v>
      </c>
      <c r="F733" s="670" t="n">
        <v>-5874966</v>
      </c>
      <c r="G733" s="670" t="n">
        <v>0</v>
      </c>
      <c r="H733" s="670" t="n">
        <v>5874966</v>
      </c>
      <c r="I733" s="670" t="n">
        <v>3185148123</v>
      </c>
      <c r="J733" s="671" t="s">
        <v>1283</v>
      </c>
      <c r="L733" s="672" t="n">
        <f aca="false">I732+H733</f>
        <v>3185148123</v>
      </c>
      <c r="M733" s="672" t="n">
        <f aca="false">I733-L733</f>
        <v>0</v>
      </c>
    </row>
    <row r="734" customFormat="false" ht="15" hidden="false" customHeight="false" outlineLevel="0" collapsed="false">
      <c r="A734" s="668" t="s">
        <v>1444</v>
      </c>
      <c r="B734" s="669" t="n">
        <v>44517</v>
      </c>
      <c r="C734" s="668" t="s">
        <v>1280</v>
      </c>
      <c r="D734" s="668" t="s">
        <v>1281</v>
      </c>
      <c r="E734" s="668" t="s">
        <v>1307</v>
      </c>
      <c r="F734" s="670" t="n">
        <v>-8629100</v>
      </c>
      <c r="G734" s="670" t="n">
        <v>0</v>
      </c>
      <c r="H734" s="670" t="n">
        <v>8629100</v>
      </c>
      <c r="I734" s="670" t="n">
        <v>3193777223</v>
      </c>
      <c r="J734" s="671" t="s">
        <v>1283</v>
      </c>
      <c r="L734" s="672" t="n">
        <f aca="false">I733+H734</f>
        <v>3193777223</v>
      </c>
      <c r="M734" s="672" t="n">
        <f aca="false">I734-L734</f>
        <v>0</v>
      </c>
    </row>
    <row r="735" customFormat="false" ht="15" hidden="false" customHeight="false" outlineLevel="0" collapsed="false">
      <c r="A735" s="668" t="s">
        <v>1444</v>
      </c>
      <c r="B735" s="669" t="n">
        <v>44517</v>
      </c>
      <c r="C735" s="668" t="s">
        <v>1280</v>
      </c>
      <c r="D735" s="668" t="s">
        <v>1281</v>
      </c>
      <c r="E735" s="668" t="s">
        <v>1333</v>
      </c>
      <c r="F735" s="670" t="n">
        <v>-9024</v>
      </c>
      <c r="G735" s="670" t="n">
        <v>0</v>
      </c>
      <c r="H735" s="670" t="n">
        <v>9024</v>
      </c>
      <c r="I735" s="670" t="n">
        <v>3193786247</v>
      </c>
      <c r="J735" s="671" t="s">
        <v>1283</v>
      </c>
      <c r="L735" s="672" t="n">
        <f aca="false">I734+H735</f>
        <v>3193786247</v>
      </c>
      <c r="M735" s="672" t="n">
        <f aca="false">I735-L735</f>
        <v>0</v>
      </c>
    </row>
    <row r="736" customFormat="false" ht="15" hidden="false" customHeight="false" outlineLevel="0" collapsed="false">
      <c r="A736" s="668" t="s">
        <v>1444</v>
      </c>
      <c r="B736" s="669" t="n">
        <v>44517</v>
      </c>
      <c r="C736" s="668" t="s">
        <v>1280</v>
      </c>
      <c r="D736" s="668" t="s">
        <v>1281</v>
      </c>
      <c r="E736" s="668" t="s">
        <v>1295</v>
      </c>
      <c r="F736" s="670" t="n">
        <v>-2109000</v>
      </c>
      <c r="G736" s="670" t="n">
        <v>0</v>
      </c>
      <c r="H736" s="670" t="n">
        <v>2109000</v>
      </c>
      <c r="I736" s="670" t="n">
        <v>3195895247</v>
      </c>
      <c r="J736" s="671" t="s">
        <v>1283</v>
      </c>
      <c r="L736" s="672" t="n">
        <f aca="false">I735+H736</f>
        <v>3195895247</v>
      </c>
      <c r="M736" s="672" t="n">
        <f aca="false">I736-L736</f>
        <v>0</v>
      </c>
    </row>
    <row r="737" customFormat="false" ht="15" hidden="false" customHeight="false" outlineLevel="0" collapsed="false">
      <c r="A737" s="668" t="s">
        <v>1444</v>
      </c>
      <c r="B737" s="669" t="n">
        <v>44517</v>
      </c>
      <c r="C737" s="668" t="s">
        <v>1280</v>
      </c>
      <c r="D737" s="668" t="s">
        <v>1281</v>
      </c>
      <c r="E737" s="668" t="s">
        <v>1311</v>
      </c>
      <c r="F737" s="670" t="n">
        <v>-350550</v>
      </c>
      <c r="G737" s="670" t="n">
        <v>0</v>
      </c>
      <c r="H737" s="670" t="n">
        <v>350550</v>
      </c>
      <c r="I737" s="670" t="n">
        <v>3196245797</v>
      </c>
      <c r="J737" s="671" t="s">
        <v>1283</v>
      </c>
      <c r="L737" s="672" t="n">
        <f aca="false">I736+H737</f>
        <v>3196245797</v>
      </c>
      <c r="M737" s="672" t="n">
        <f aca="false">I737-L737</f>
        <v>0</v>
      </c>
    </row>
    <row r="738" customFormat="false" ht="15" hidden="false" customHeight="false" outlineLevel="0" collapsed="false">
      <c r="A738" s="668" t="s">
        <v>1444</v>
      </c>
      <c r="B738" s="669" t="n">
        <v>44517</v>
      </c>
      <c r="C738" s="668" t="s">
        <v>1285</v>
      </c>
      <c r="D738" s="668" t="s">
        <v>1281</v>
      </c>
      <c r="E738" s="668" t="s">
        <v>1450</v>
      </c>
      <c r="F738" s="670" t="n">
        <v>-12087900</v>
      </c>
      <c r="G738" s="670" t="n">
        <v>0</v>
      </c>
      <c r="H738" s="670" t="n">
        <v>12087900</v>
      </c>
      <c r="I738" s="670" t="n">
        <v>3208333697</v>
      </c>
      <c r="J738" s="671" t="s">
        <v>1283</v>
      </c>
      <c r="L738" s="672" t="n">
        <f aca="false">I737+H738</f>
        <v>3208333697</v>
      </c>
      <c r="M738" s="672" t="n">
        <f aca="false">I738-L738</f>
        <v>0</v>
      </c>
    </row>
    <row r="739" customFormat="false" ht="15" hidden="false" customHeight="false" outlineLevel="0" collapsed="false">
      <c r="A739" s="668" t="s">
        <v>1444</v>
      </c>
      <c r="B739" s="669" t="n">
        <v>44517</v>
      </c>
      <c r="C739" s="668" t="s">
        <v>1280</v>
      </c>
      <c r="D739" s="668" t="s">
        <v>1281</v>
      </c>
      <c r="E739" s="668" t="s">
        <v>1308</v>
      </c>
      <c r="F739" s="670" t="n">
        <v>-1765000</v>
      </c>
      <c r="G739" s="670" t="n">
        <v>0</v>
      </c>
      <c r="H739" s="670" t="n">
        <v>1765000</v>
      </c>
      <c r="I739" s="670" t="n">
        <v>3210098697</v>
      </c>
      <c r="J739" s="671" t="s">
        <v>1283</v>
      </c>
      <c r="L739" s="672" t="n">
        <f aca="false">I738+H739</f>
        <v>3210098697</v>
      </c>
      <c r="M739" s="672" t="n">
        <f aca="false">I739-L739</f>
        <v>0</v>
      </c>
    </row>
    <row r="740" customFormat="false" ht="15" hidden="false" customHeight="false" outlineLevel="0" collapsed="false">
      <c r="A740" s="668" t="s">
        <v>1444</v>
      </c>
      <c r="B740" s="669" t="n">
        <v>44517</v>
      </c>
      <c r="C740" s="668" t="s">
        <v>1280</v>
      </c>
      <c r="D740" s="668" t="s">
        <v>1281</v>
      </c>
      <c r="E740" s="668" t="s">
        <v>1323</v>
      </c>
      <c r="F740" s="670" t="n">
        <v>-87500</v>
      </c>
      <c r="G740" s="670" t="n">
        <v>0</v>
      </c>
      <c r="H740" s="670" t="n">
        <v>87500</v>
      </c>
      <c r="I740" s="670" t="n">
        <v>3210186197</v>
      </c>
      <c r="J740" s="671" t="s">
        <v>1283</v>
      </c>
      <c r="L740" s="672" t="n">
        <f aca="false">I739+H740</f>
        <v>3210186197</v>
      </c>
      <c r="M740" s="672" t="n">
        <f aca="false">I740-L740</f>
        <v>0</v>
      </c>
    </row>
    <row r="741" customFormat="false" ht="15" hidden="false" customHeight="false" outlineLevel="0" collapsed="false">
      <c r="A741" s="668" t="s">
        <v>1449</v>
      </c>
      <c r="B741" s="669" t="n">
        <v>44518</v>
      </c>
      <c r="C741" s="668" t="s">
        <v>1280</v>
      </c>
      <c r="D741" s="668" t="s">
        <v>1281</v>
      </c>
      <c r="E741" s="668" t="s">
        <v>1301</v>
      </c>
      <c r="F741" s="670" t="n">
        <v>-5099500</v>
      </c>
      <c r="G741" s="670" t="n">
        <v>0</v>
      </c>
      <c r="H741" s="670" t="n">
        <v>5099500</v>
      </c>
      <c r="I741" s="670" t="n">
        <v>3215285697</v>
      </c>
      <c r="J741" s="671" t="s">
        <v>1283</v>
      </c>
      <c r="L741" s="672" t="n">
        <f aca="false">I740+H741</f>
        <v>3215285697</v>
      </c>
      <c r="M741" s="672" t="n">
        <f aca="false">I741-L741</f>
        <v>0</v>
      </c>
    </row>
    <row r="742" customFormat="false" ht="15" hidden="false" customHeight="false" outlineLevel="0" collapsed="false">
      <c r="A742" s="668" t="s">
        <v>1449</v>
      </c>
      <c r="B742" s="669" t="n">
        <v>44518</v>
      </c>
      <c r="C742" s="668" t="s">
        <v>1280</v>
      </c>
      <c r="D742" s="668" t="s">
        <v>1281</v>
      </c>
      <c r="E742" s="668" t="s">
        <v>1282</v>
      </c>
      <c r="F742" s="670" t="n">
        <v>-540000</v>
      </c>
      <c r="G742" s="670" t="n">
        <v>0</v>
      </c>
      <c r="H742" s="670" t="n">
        <v>540000</v>
      </c>
      <c r="I742" s="670" t="n">
        <v>3215825697</v>
      </c>
      <c r="J742" s="671" t="s">
        <v>1283</v>
      </c>
      <c r="L742" s="672" t="n">
        <f aca="false">I741+H742</f>
        <v>3215825697</v>
      </c>
      <c r="M742" s="672" t="n">
        <f aca="false">I742-L742</f>
        <v>0</v>
      </c>
    </row>
    <row r="743" customFormat="false" ht="15" hidden="false" customHeight="false" outlineLevel="0" collapsed="false">
      <c r="A743" s="668" t="s">
        <v>1449</v>
      </c>
      <c r="B743" s="669" t="n">
        <v>44518</v>
      </c>
      <c r="C743" s="668" t="s">
        <v>1280</v>
      </c>
      <c r="D743" s="668" t="s">
        <v>1281</v>
      </c>
      <c r="E743" s="668" t="s">
        <v>1312</v>
      </c>
      <c r="F743" s="670" t="n">
        <v>-5428522</v>
      </c>
      <c r="G743" s="670" t="n">
        <v>0</v>
      </c>
      <c r="H743" s="670" t="n">
        <v>5428522</v>
      </c>
      <c r="I743" s="670" t="n">
        <v>3221254219</v>
      </c>
      <c r="J743" s="671" t="s">
        <v>1283</v>
      </c>
      <c r="L743" s="672" t="n">
        <f aca="false">I742+H743</f>
        <v>3221254219</v>
      </c>
      <c r="M743" s="672" t="n">
        <f aca="false">I743-L743</f>
        <v>0</v>
      </c>
    </row>
    <row r="744" customFormat="false" ht="15" hidden="false" customHeight="false" outlineLevel="0" collapsed="false">
      <c r="A744" s="668" t="s">
        <v>1449</v>
      </c>
      <c r="B744" s="669" t="n">
        <v>44518</v>
      </c>
      <c r="C744" s="668" t="s">
        <v>1280</v>
      </c>
      <c r="D744" s="668" t="s">
        <v>1281</v>
      </c>
      <c r="E744" s="668" t="s">
        <v>1299</v>
      </c>
      <c r="F744" s="670" t="n">
        <v>-4707082</v>
      </c>
      <c r="G744" s="670" t="n">
        <v>0</v>
      </c>
      <c r="H744" s="670" t="n">
        <v>4707082</v>
      </c>
      <c r="I744" s="670" t="n">
        <v>3225961301</v>
      </c>
      <c r="J744" s="671" t="s">
        <v>1283</v>
      </c>
      <c r="L744" s="672" t="n">
        <f aca="false">I743+H744</f>
        <v>3225961301</v>
      </c>
      <c r="M744" s="672" t="n">
        <f aca="false">I744-L744</f>
        <v>0</v>
      </c>
    </row>
    <row r="745" customFormat="false" ht="15" hidden="false" customHeight="false" outlineLevel="0" collapsed="false">
      <c r="A745" s="668" t="s">
        <v>1449</v>
      </c>
      <c r="B745" s="669" t="n">
        <v>44518</v>
      </c>
      <c r="C745" s="668" t="s">
        <v>1280</v>
      </c>
      <c r="D745" s="668" t="s">
        <v>1281</v>
      </c>
      <c r="E745" s="668" t="s">
        <v>1319</v>
      </c>
      <c r="F745" s="670" t="n">
        <v>-15910200</v>
      </c>
      <c r="G745" s="670" t="n">
        <v>0</v>
      </c>
      <c r="H745" s="670" t="n">
        <v>15910200</v>
      </c>
      <c r="I745" s="670" t="n">
        <v>3241871501</v>
      </c>
      <c r="J745" s="671" t="s">
        <v>1283</v>
      </c>
      <c r="L745" s="672" t="n">
        <f aca="false">I744+H745</f>
        <v>3241871501</v>
      </c>
      <c r="M745" s="672" t="n">
        <f aca="false">I745-L745</f>
        <v>0</v>
      </c>
    </row>
    <row r="746" customFormat="false" ht="15" hidden="false" customHeight="false" outlineLevel="0" collapsed="false">
      <c r="A746" s="668" t="s">
        <v>1449</v>
      </c>
      <c r="B746" s="669" t="n">
        <v>44518</v>
      </c>
      <c r="C746" s="668" t="s">
        <v>1280</v>
      </c>
      <c r="D746" s="668" t="s">
        <v>1281</v>
      </c>
      <c r="E746" s="668" t="s">
        <v>1284</v>
      </c>
      <c r="F746" s="670" t="n">
        <v>-5523366</v>
      </c>
      <c r="G746" s="670" t="n">
        <v>0</v>
      </c>
      <c r="H746" s="670" t="n">
        <v>5523366</v>
      </c>
      <c r="I746" s="670" t="n">
        <v>3247394867</v>
      </c>
      <c r="J746" s="671" t="s">
        <v>1283</v>
      </c>
      <c r="L746" s="672" t="n">
        <f aca="false">I745+H746</f>
        <v>3247394867</v>
      </c>
      <c r="M746" s="672" t="n">
        <f aca="false">I746-L746</f>
        <v>0</v>
      </c>
    </row>
    <row r="747" customFormat="false" ht="15" hidden="false" customHeight="false" outlineLevel="0" collapsed="false">
      <c r="A747" s="668" t="s">
        <v>1449</v>
      </c>
      <c r="B747" s="669" t="n">
        <v>44518</v>
      </c>
      <c r="C747" s="668" t="s">
        <v>1280</v>
      </c>
      <c r="D747" s="668" t="s">
        <v>1281</v>
      </c>
      <c r="E747" s="668" t="s">
        <v>1287</v>
      </c>
      <c r="F747" s="670" t="n">
        <v>-5630800</v>
      </c>
      <c r="G747" s="670" t="n">
        <v>0</v>
      </c>
      <c r="H747" s="670" t="n">
        <v>5630800</v>
      </c>
      <c r="I747" s="670" t="n">
        <v>3253025667</v>
      </c>
      <c r="J747" s="671" t="s">
        <v>1283</v>
      </c>
      <c r="L747" s="672" t="n">
        <f aca="false">I746+H747</f>
        <v>3253025667</v>
      </c>
      <c r="M747" s="672" t="n">
        <f aca="false">I747-L747</f>
        <v>0</v>
      </c>
    </row>
    <row r="748" customFormat="false" ht="15" hidden="false" customHeight="false" outlineLevel="0" collapsed="false">
      <c r="A748" s="668" t="s">
        <v>1449</v>
      </c>
      <c r="B748" s="669" t="n">
        <v>44518</v>
      </c>
      <c r="C748" s="668" t="s">
        <v>1280</v>
      </c>
      <c r="D748" s="668" t="s">
        <v>1281</v>
      </c>
      <c r="E748" s="668" t="s">
        <v>1288</v>
      </c>
      <c r="F748" s="670" t="n">
        <v>-5687900</v>
      </c>
      <c r="G748" s="670" t="n">
        <v>0</v>
      </c>
      <c r="H748" s="670" t="n">
        <v>5687900</v>
      </c>
      <c r="I748" s="670" t="n">
        <v>3258713567</v>
      </c>
      <c r="J748" s="671" t="s">
        <v>1283</v>
      </c>
      <c r="L748" s="672" t="n">
        <f aca="false">I747+H748</f>
        <v>3258713567</v>
      </c>
      <c r="M748" s="672" t="n">
        <f aca="false">I748-L748</f>
        <v>0</v>
      </c>
    </row>
    <row r="749" customFormat="false" ht="15" hidden="false" customHeight="false" outlineLevel="0" collapsed="false">
      <c r="A749" s="668" t="s">
        <v>1449</v>
      </c>
      <c r="B749" s="669" t="n">
        <v>44518</v>
      </c>
      <c r="C749" s="668" t="s">
        <v>1280</v>
      </c>
      <c r="D749" s="668" t="s">
        <v>1281</v>
      </c>
      <c r="E749" s="668" t="s">
        <v>1289</v>
      </c>
      <c r="F749" s="670" t="n">
        <v>-2000</v>
      </c>
      <c r="G749" s="670" t="n">
        <v>0</v>
      </c>
      <c r="H749" s="670" t="n">
        <v>2000</v>
      </c>
      <c r="I749" s="670" t="n">
        <v>3258715567</v>
      </c>
      <c r="J749" s="671" t="s">
        <v>1283</v>
      </c>
      <c r="L749" s="672" t="n">
        <f aca="false">I748+H749</f>
        <v>3258715567</v>
      </c>
      <c r="M749" s="672" t="n">
        <f aca="false">I749-L749</f>
        <v>0</v>
      </c>
    </row>
    <row r="750" customFormat="false" ht="15" hidden="false" customHeight="false" outlineLevel="0" collapsed="false">
      <c r="A750" s="668" t="s">
        <v>1449</v>
      </c>
      <c r="B750" s="669" t="n">
        <v>44518</v>
      </c>
      <c r="C750" s="668" t="s">
        <v>1280</v>
      </c>
      <c r="D750" s="668" t="s">
        <v>1281</v>
      </c>
      <c r="E750" s="668" t="s">
        <v>1291</v>
      </c>
      <c r="F750" s="670" t="n">
        <v>-1182100</v>
      </c>
      <c r="G750" s="670" t="n">
        <v>0</v>
      </c>
      <c r="H750" s="670" t="n">
        <v>1182100</v>
      </c>
      <c r="I750" s="670" t="n">
        <v>3259897667</v>
      </c>
      <c r="J750" s="671" t="s">
        <v>1283</v>
      </c>
      <c r="L750" s="672" t="n">
        <f aca="false">I749+H750</f>
        <v>3259897667</v>
      </c>
      <c r="M750" s="672" t="n">
        <f aca="false">I750-L750</f>
        <v>0</v>
      </c>
    </row>
    <row r="751" customFormat="false" ht="15" hidden="false" customHeight="false" outlineLevel="0" collapsed="false">
      <c r="A751" s="668" t="s">
        <v>1449</v>
      </c>
      <c r="B751" s="669" t="n">
        <v>44518</v>
      </c>
      <c r="C751" s="668" t="s">
        <v>1280</v>
      </c>
      <c r="D751" s="668" t="s">
        <v>1281</v>
      </c>
      <c r="E751" s="668" t="s">
        <v>1308</v>
      </c>
      <c r="F751" s="670" t="n">
        <v>-3110000</v>
      </c>
      <c r="G751" s="670" t="n">
        <v>0</v>
      </c>
      <c r="H751" s="670" t="n">
        <v>3110000</v>
      </c>
      <c r="I751" s="670" t="n">
        <v>3263007667</v>
      </c>
      <c r="J751" s="671" t="s">
        <v>1283</v>
      </c>
      <c r="L751" s="672" t="n">
        <f aca="false">I750+H751</f>
        <v>3263007667</v>
      </c>
      <c r="M751" s="672" t="n">
        <f aca="false">I751-L751</f>
        <v>0</v>
      </c>
    </row>
    <row r="752" customFormat="false" ht="15" hidden="false" customHeight="false" outlineLevel="0" collapsed="false">
      <c r="A752" s="668" t="s">
        <v>1449</v>
      </c>
      <c r="B752" s="669" t="n">
        <v>44518</v>
      </c>
      <c r="C752" s="668" t="s">
        <v>1280</v>
      </c>
      <c r="D752" s="668" t="s">
        <v>1281</v>
      </c>
      <c r="E752" s="668" t="s">
        <v>1303</v>
      </c>
      <c r="F752" s="670" t="n">
        <v>-4013500</v>
      </c>
      <c r="G752" s="670" t="n">
        <v>0</v>
      </c>
      <c r="H752" s="670" t="n">
        <v>4013500</v>
      </c>
      <c r="I752" s="670" t="n">
        <v>3267021167</v>
      </c>
      <c r="J752" s="671" t="s">
        <v>1283</v>
      </c>
      <c r="L752" s="672" t="n">
        <f aca="false">I751+H752</f>
        <v>3267021167</v>
      </c>
      <c r="M752" s="672" t="n">
        <f aca="false">I752-L752</f>
        <v>0</v>
      </c>
    </row>
    <row r="753" customFormat="false" ht="15" hidden="false" customHeight="false" outlineLevel="0" collapsed="false">
      <c r="A753" s="668" t="s">
        <v>1449</v>
      </c>
      <c r="B753" s="669" t="n">
        <v>44518</v>
      </c>
      <c r="C753" s="668" t="s">
        <v>1280</v>
      </c>
      <c r="D753" s="668" t="s">
        <v>1281</v>
      </c>
      <c r="E753" s="668" t="s">
        <v>1317</v>
      </c>
      <c r="F753" s="670" t="n">
        <v>-3473500</v>
      </c>
      <c r="G753" s="670" t="n">
        <v>0</v>
      </c>
      <c r="H753" s="670" t="n">
        <v>3473500</v>
      </c>
      <c r="I753" s="670" t="n">
        <v>3270494667</v>
      </c>
      <c r="J753" s="671" t="s">
        <v>1283</v>
      </c>
      <c r="L753" s="672" t="n">
        <f aca="false">I752+H753</f>
        <v>3270494667</v>
      </c>
      <c r="M753" s="672" t="n">
        <f aca="false">I753-L753</f>
        <v>0</v>
      </c>
    </row>
    <row r="754" customFormat="false" ht="15" hidden="false" customHeight="false" outlineLevel="0" collapsed="false">
      <c r="A754" s="668" t="s">
        <v>1449</v>
      </c>
      <c r="B754" s="669" t="n">
        <v>44518</v>
      </c>
      <c r="C754" s="668" t="s">
        <v>1280</v>
      </c>
      <c r="D754" s="668" t="s">
        <v>1281</v>
      </c>
      <c r="E754" s="668" t="s">
        <v>1309</v>
      </c>
      <c r="F754" s="670" t="n">
        <v>-6398300</v>
      </c>
      <c r="G754" s="670" t="n">
        <v>0</v>
      </c>
      <c r="H754" s="670" t="n">
        <v>6398300</v>
      </c>
      <c r="I754" s="670" t="n">
        <v>3276892967</v>
      </c>
      <c r="J754" s="671" t="s">
        <v>1283</v>
      </c>
      <c r="L754" s="672" t="n">
        <f aca="false">I753+H754</f>
        <v>3276892967</v>
      </c>
      <c r="M754" s="672" t="n">
        <f aca="false">I754-L754</f>
        <v>0</v>
      </c>
    </row>
    <row r="755" customFormat="false" ht="15" hidden="false" customHeight="false" outlineLevel="0" collapsed="false">
      <c r="A755" s="668" t="s">
        <v>1449</v>
      </c>
      <c r="B755" s="669" t="n">
        <v>44518</v>
      </c>
      <c r="C755" s="668" t="s">
        <v>1280</v>
      </c>
      <c r="D755" s="668" t="s">
        <v>1281</v>
      </c>
      <c r="E755" s="668" t="s">
        <v>1305</v>
      </c>
      <c r="F755" s="670" t="n">
        <v>-9420874</v>
      </c>
      <c r="G755" s="670" t="n">
        <v>0</v>
      </c>
      <c r="H755" s="670" t="n">
        <v>9420874</v>
      </c>
      <c r="I755" s="670" t="n">
        <v>3286313841</v>
      </c>
      <c r="J755" s="671" t="s">
        <v>1283</v>
      </c>
      <c r="L755" s="672" t="n">
        <f aca="false">I754+H755</f>
        <v>3286313841</v>
      </c>
      <c r="M755" s="672" t="n">
        <f aca="false">I755-L755</f>
        <v>0</v>
      </c>
    </row>
    <row r="756" customFormat="false" ht="15" hidden="false" customHeight="false" outlineLevel="0" collapsed="false">
      <c r="A756" s="668" t="s">
        <v>1449</v>
      </c>
      <c r="B756" s="669" t="n">
        <v>44518</v>
      </c>
      <c r="C756" s="668" t="s">
        <v>1280</v>
      </c>
      <c r="D756" s="668" t="s">
        <v>1281</v>
      </c>
      <c r="E756" s="668" t="s">
        <v>1308</v>
      </c>
      <c r="F756" s="670" t="n">
        <v>-1625000</v>
      </c>
      <c r="G756" s="670" t="n">
        <v>0</v>
      </c>
      <c r="H756" s="670" t="n">
        <v>1625000</v>
      </c>
      <c r="I756" s="670" t="n">
        <v>3287938841</v>
      </c>
      <c r="J756" s="671" t="s">
        <v>1283</v>
      </c>
      <c r="L756" s="672" t="n">
        <f aca="false">I755+H756</f>
        <v>3287938841</v>
      </c>
      <c r="M756" s="672" t="n">
        <f aca="false">I756-L756</f>
        <v>0</v>
      </c>
    </row>
    <row r="757" customFormat="false" ht="15" hidden="false" customHeight="false" outlineLevel="0" collapsed="false">
      <c r="A757" s="668" t="s">
        <v>1449</v>
      </c>
      <c r="B757" s="669" t="n">
        <v>44518</v>
      </c>
      <c r="C757" s="668" t="s">
        <v>1280</v>
      </c>
      <c r="D757" s="668" t="s">
        <v>1281</v>
      </c>
      <c r="E757" s="668" t="s">
        <v>1384</v>
      </c>
      <c r="F757" s="670" t="n">
        <v>-3360500</v>
      </c>
      <c r="G757" s="670" t="n">
        <v>0</v>
      </c>
      <c r="H757" s="670" t="n">
        <v>3360500</v>
      </c>
      <c r="I757" s="670" t="n">
        <v>3291299341</v>
      </c>
      <c r="J757" s="671" t="s">
        <v>1283</v>
      </c>
      <c r="L757" s="672" t="n">
        <f aca="false">I756+H757</f>
        <v>3291299341</v>
      </c>
      <c r="M757" s="672" t="n">
        <f aca="false">I757-L757</f>
        <v>0</v>
      </c>
    </row>
    <row r="758" customFormat="false" ht="15" hidden="false" customHeight="false" outlineLevel="0" collapsed="false">
      <c r="A758" s="668" t="s">
        <v>1449</v>
      </c>
      <c r="B758" s="669" t="n">
        <v>44518</v>
      </c>
      <c r="C758" s="668" t="s">
        <v>1280</v>
      </c>
      <c r="D758" s="668" t="s">
        <v>1281</v>
      </c>
      <c r="E758" s="668" t="s">
        <v>1298</v>
      </c>
      <c r="F758" s="670" t="n">
        <v>-8019900</v>
      </c>
      <c r="G758" s="670" t="n">
        <v>0</v>
      </c>
      <c r="H758" s="670" t="n">
        <v>8019900</v>
      </c>
      <c r="I758" s="670" t="n">
        <v>3299319241</v>
      </c>
      <c r="J758" s="671" t="s">
        <v>1283</v>
      </c>
      <c r="L758" s="672" t="n">
        <f aca="false">I757+H758</f>
        <v>3299319241</v>
      </c>
      <c r="M758" s="672" t="n">
        <f aca="false">I758-L758</f>
        <v>0</v>
      </c>
    </row>
    <row r="759" customFormat="false" ht="15" hidden="false" customHeight="false" outlineLevel="0" collapsed="false">
      <c r="A759" s="668" t="s">
        <v>1449</v>
      </c>
      <c r="B759" s="669" t="n">
        <v>44518</v>
      </c>
      <c r="C759" s="668" t="s">
        <v>1280</v>
      </c>
      <c r="D759" s="668" t="s">
        <v>1281</v>
      </c>
      <c r="E759" s="668" t="s">
        <v>1307</v>
      </c>
      <c r="F759" s="670" t="n">
        <v>-8379566</v>
      </c>
      <c r="G759" s="670" t="n">
        <v>0</v>
      </c>
      <c r="H759" s="670" t="n">
        <v>8379566</v>
      </c>
      <c r="I759" s="670" t="n">
        <v>3307698807</v>
      </c>
      <c r="J759" s="671" t="s">
        <v>1283</v>
      </c>
      <c r="L759" s="672" t="n">
        <f aca="false">I758+H759</f>
        <v>3307698807</v>
      </c>
      <c r="M759" s="672" t="n">
        <f aca="false">I759-L759</f>
        <v>0</v>
      </c>
    </row>
    <row r="760" customFormat="false" ht="15" hidden="false" customHeight="false" outlineLevel="0" collapsed="false">
      <c r="A760" s="668" t="s">
        <v>1449</v>
      </c>
      <c r="B760" s="669" t="n">
        <v>44518</v>
      </c>
      <c r="C760" s="668" t="s">
        <v>1280</v>
      </c>
      <c r="D760" s="668" t="s">
        <v>1281</v>
      </c>
      <c r="E760" s="668" t="s">
        <v>1314</v>
      </c>
      <c r="F760" s="670" t="n">
        <v>-4235500</v>
      </c>
      <c r="G760" s="670" t="n">
        <v>0</v>
      </c>
      <c r="H760" s="670" t="n">
        <v>4235500</v>
      </c>
      <c r="I760" s="670" t="n">
        <v>3311934307</v>
      </c>
      <c r="J760" s="671" t="s">
        <v>1283</v>
      </c>
      <c r="L760" s="672" t="n">
        <f aca="false">I759+H760</f>
        <v>3311934307</v>
      </c>
      <c r="M760" s="672" t="n">
        <f aca="false">I760-L760</f>
        <v>0</v>
      </c>
    </row>
    <row r="761" customFormat="false" ht="15" hidden="false" customHeight="false" outlineLevel="0" collapsed="false">
      <c r="A761" s="668" t="s">
        <v>1449</v>
      </c>
      <c r="B761" s="669" t="n">
        <v>44518</v>
      </c>
      <c r="C761" s="668" t="s">
        <v>1280</v>
      </c>
      <c r="D761" s="668" t="s">
        <v>1281</v>
      </c>
      <c r="E761" s="668" t="s">
        <v>1304</v>
      </c>
      <c r="F761" s="670" t="n">
        <v>-205300</v>
      </c>
      <c r="G761" s="670" t="n">
        <v>0</v>
      </c>
      <c r="H761" s="670" t="n">
        <v>205300</v>
      </c>
      <c r="I761" s="670" t="n">
        <v>3312139607</v>
      </c>
      <c r="J761" s="671" t="s">
        <v>1283</v>
      </c>
      <c r="L761" s="672" t="n">
        <f aca="false">I760+H761</f>
        <v>3312139607</v>
      </c>
      <c r="M761" s="672" t="n">
        <f aca="false">I761-L761</f>
        <v>0</v>
      </c>
    </row>
    <row r="762" customFormat="false" ht="15" hidden="false" customHeight="false" outlineLevel="0" collapsed="false">
      <c r="A762" s="668" t="s">
        <v>1449</v>
      </c>
      <c r="B762" s="669" t="n">
        <v>44518</v>
      </c>
      <c r="C762" s="668" t="s">
        <v>1280</v>
      </c>
      <c r="D762" s="668" t="s">
        <v>1281</v>
      </c>
      <c r="E762" s="668" t="s">
        <v>1297</v>
      </c>
      <c r="F762" s="670" t="n">
        <v>-2359500</v>
      </c>
      <c r="G762" s="670" t="n">
        <v>0</v>
      </c>
      <c r="H762" s="670" t="n">
        <v>2359500</v>
      </c>
      <c r="I762" s="670" t="n">
        <v>3314499107</v>
      </c>
      <c r="J762" s="671" t="s">
        <v>1283</v>
      </c>
      <c r="L762" s="672" t="n">
        <f aca="false">I761+H762</f>
        <v>3314499107</v>
      </c>
      <c r="M762" s="672" t="n">
        <f aca="false">I762-L762</f>
        <v>0</v>
      </c>
    </row>
    <row r="763" customFormat="false" ht="15" hidden="false" customHeight="false" outlineLevel="0" collapsed="false">
      <c r="A763" s="668" t="s">
        <v>1449</v>
      </c>
      <c r="B763" s="669" t="n">
        <v>44518</v>
      </c>
      <c r="C763" s="668" t="s">
        <v>1285</v>
      </c>
      <c r="D763" s="668" t="s">
        <v>1281</v>
      </c>
      <c r="E763" s="668" t="s">
        <v>1286</v>
      </c>
      <c r="F763" s="670" t="n">
        <v>-4505200</v>
      </c>
      <c r="G763" s="670" t="n">
        <v>0</v>
      </c>
      <c r="H763" s="670" t="n">
        <v>4505200</v>
      </c>
      <c r="I763" s="670" t="n">
        <v>3319004307</v>
      </c>
      <c r="J763" s="671" t="s">
        <v>1283</v>
      </c>
      <c r="L763" s="672" t="n">
        <f aca="false">I762+H763</f>
        <v>3319004307</v>
      </c>
      <c r="M763" s="672" t="n">
        <f aca="false">I763-L763</f>
        <v>0</v>
      </c>
    </row>
    <row r="764" customFormat="false" ht="15" hidden="false" customHeight="false" outlineLevel="0" collapsed="false">
      <c r="A764" s="668" t="s">
        <v>1449</v>
      </c>
      <c r="B764" s="669" t="n">
        <v>44518</v>
      </c>
      <c r="C764" s="668" t="s">
        <v>1285</v>
      </c>
      <c r="D764" s="668" t="s">
        <v>1281</v>
      </c>
      <c r="E764" s="668" t="s">
        <v>1286</v>
      </c>
      <c r="F764" s="670" t="n">
        <v>-69276400</v>
      </c>
      <c r="G764" s="670" t="n">
        <v>0</v>
      </c>
      <c r="H764" s="670" t="n">
        <v>69276400</v>
      </c>
      <c r="I764" s="670" t="n">
        <v>3388280707</v>
      </c>
      <c r="J764" s="671" t="s">
        <v>1283</v>
      </c>
      <c r="L764" s="672" t="n">
        <f aca="false">I763+H764</f>
        <v>3388280707</v>
      </c>
      <c r="M764" s="672" t="n">
        <f aca="false">I764-L764</f>
        <v>0</v>
      </c>
    </row>
    <row r="765" customFormat="false" ht="15" hidden="false" customHeight="false" outlineLevel="0" collapsed="false">
      <c r="A765" s="668" t="s">
        <v>1449</v>
      </c>
      <c r="B765" s="669" t="n">
        <v>44518</v>
      </c>
      <c r="C765" s="668" t="s">
        <v>1280</v>
      </c>
      <c r="D765" s="668" t="s">
        <v>1281</v>
      </c>
      <c r="E765" s="668" t="s">
        <v>1293</v>
      </c>
      <c r="F765" s="670" t="n">
        <v>-7434200</v>
      </c>
      <c r="G765" s="670" t="n">
        <v>0</v>
      </c>
      <c r="H765" s="670" t="n">
        <v>7434200</v>
      </c>
      <c r="I765" s="670" t="n">
        <v>3395714907</v>
      </c>
      <c r="J765" s="671" t="s">
        <v>1283</v>
      </c>
      <c r="L765" s="672" t="n">
        <f aca="false">I764+H765</f>
        <v>3395714907</v>
      </c>
      <c r="M765" s="672" t="n">
        <f aca="false">I765-L765</f>
        <v>0</v>
      </c>
    </row>
    <row r="766" customFormat="false" ht="15" hidden="false" customHeight="false" outlineLevel="0" collapsed="false">
      <c r="A766" s="668" t="s">
        <v>1449</v>
      </c>
      <c r="B766" s="669" t="n">
        <v>44518</v>
      </c>
      <c r="C766" s="668" t="s">
        <v>1280</v>
      </c>
      <c r="D766" s="668" t="s">
        <v>1281</v>
      </c>
      <c r="E766" s="668" t="s">
        <v>1293</v>
      </c>
      <c r="F766" s="670" t="n">
        <v>-10054</v>
      </c>
      <c r="G766" s="670" t="n">
        <v>0</v>
      </c>
      <c r="H766" s="670" t="n">
        <v>10054</v>
      </c>
      <c r="I766" s="670" t="n">
        <v>3395724961</v>
      </c>
      <c r="J766" s="671" t="s">
        <v>1283</v>
      </c>
      <c r="L766" s="672" t="n">
        <f aca="false">I765+H766</f>
        <v>3395724961</v>
      </c>
      <c r="M766" s="672" t="n">
        <f aca="false">I766-L766</f>
        <v>0</v>
      </c>
    </row>
    <row r="767" customFormat="false" ht="15" hidden="false" customHeight="false" outlineLevel="0" collapsed="false">
      <c r="A767" s="668" t="s">
        <v>1449</v>
      </c>
      <c r="B767" s="669" t="n">
        <v>44518</v>
      </c>
      <c r="C767" s="668" t="s">
        <v>1280</v>
      </c>
      <c r="D767" s="668" t="s">
        <v>1281</v>
      </c>
      <c r="E767" s="668" t="s">
        <v>1315</v>
      </c>
      <c r="F767" s="670" t="n">
        <v>-120000</v>
      </c>
      <c r="G767" s="670" t="n">
        <v>0</v>
      </c>
      <c r="H767" s="670" t="n">
        <v>120000</v>
      </c>
      <c r="I767" s="670" t="n">
        <v>3395844961</v>
      </c>
      <c r="J767" s="671" t="s">
        <v>1283</v>
      </c>
      <c r="L767" s="672" t="n">
        <f aca="false">I766+H767</f>
        <v>3395844961</v>
      </c>
      <c r="M767" s="672" t="n">
        <f aca="false">I767-L767</f>
        <v>0</v>
      </c>
    </row>
    <row r="768" customFormat="false" ht="15" hidden="false" customHeight="false" outlineLevel="0" collapsed="false">
      <c r="A768" s="668" t="s">
        <v>1449</v>
      </c>
      <c r="B768" s="669" t="n">
        <v>44518</v>
      </c>
      <c r="C768" s="668" t="s">
        <v>1280</v>
      </c>
      <c r="D768" s="668" t="s">
        <v>1281</v>
      </c>
      <c r="E768" s="668" t="s">
        <v>1316</v>
      </c>
      <c r="F768" s="670" t="n">
        <v>-414500</v>
      </c>
      <c r="G768" s="670" t="n">
        <v>0</v>
      </c>
      <c r="H768" s="670" t="n">
        <v>414500</v>
      </c>
      <c r="I768" s="670" t="n">
        <v>3396259461</v>
      </c>
      <c r="J768" s="671" t="s">
        <v>1283</v>
      </c>
      <c r="L768" s="672" t="n">
        <f aca="false">I767+H768</f>
        <v>3396259461</v>
      </c>
      <c r="M768" s="672" t="n">
        <f aca="false">I768-L768</f>
        <v>0</v>
      </c>
    </row>
    <row r="769" customFormat="false" ht="15" hidden="false" customHeight="false" outlineLevel="0" collapsed="false">
      <c r="A769" s="668" t="s">
        <v>1449</v>
      </c>
      <c r="B769" s="669" t="n">
        <v>44518</v>
      </c>
      <c r="C769" s="668" t="s">
        <v>1280</v>
      </c>
      <c r="D769" s="668" t="s">
        <v>1281</v>
      </c>
      <c r="E769" s="668" t="s">
        <v>1296</v>
      </c>
      <c r="F769" s="670" t="n">
        <v>-60000</v>
      </c>
      <c r="G769" s="670" t="n">
        <v>0</v>
      </c>
      <c r="H769" s="670" t="n">
        <v>60000</v>
      </c>
      <c r="I769" s="670" t="n">
        <v>3396319461</v>
      </c>
      <c r="J769" s="671" t="s">
        <v>1283</v>
      </c>
      <c r="L769" s="672" t="n">
        <f aca="false">I768+H769</f>
        <v>3396319461</v>
      </c>
      <c r="M769" s="672" t="n">
        <f aca="false">I769-L769</f>
        <v>0</v>
      </c>
    </row>
    <row r="770" customFormat="false" ht="15" hidden="false" customHeight="false" outlineLevel="0" collapsed="false">
      <c r="A770" s="668" t="s">
        <v>1449</v>
      </c>
      <c r="B770" s="669" t="n">
        <v>44518</v>
      </c>
      <c r="C770" s="668" t="s">
        <v>1280</v>
      </c>
      <c r="D770" s="668" t="s">
        <v>1281</v>
      </c>
      <c r="E770" s="668" t="s">
        <v>1296</v>
      </c>
      <c r="F770" s="670" t="n">
        <v>-2364500</v>
      </c>
      <c r="G770" s="670" t="n">
        <v>0</v>
      </c>
      <c r="H770" s="670" t="n">
        <v>2364500</v>
      </c>
      <c r="I770" s="670" t="n">
        <v>3398683961</v>
      </c>
      <c r="J770" s="671" t="s">
        <v>1283</v>
      </c>
      <c r="L770" s="672" t="n">
        <f aca="false">I769+H770</f>
        <v>3398683961</v>
      </c>
      <c r="M770" s="672" t="n">
        <f aca="false">I770-L770</f>
        <v>0</v>
      </c>
    </row>
    <row r="771" customFormat="false" ht="15" hidden="false" customHeight="false" outlineLevel="0" collapsed="false">
      <c r="A771" s="668" t="s">
        <v>1449</v>
      </c>
      <c r="B771" s="669" t="n">
        <v>44518</v>
      </c>
      <c r="C771" s="668" t="s">
        <v>1280</v>
      </c>
      <c r="D771" s="668" t="s">
        <v>1281</v>
      </c>
      <c r="E771" s="668" t="s">
        <v>1295</v>
      </c>
      <c r="F771" s="670" t="n">
        <v>-2339500</v>
      </c>
      <c r="G771" s="670" t="n">
        <v>0</v>
      </c>
      <c r="H771" s="670" t="n">
        <v>2339500</v>
      </c>
      <c r="I771" s="670" t="n">
        <v>3401023461</v>
      </c>
      <c r="J771" s="671" t="s">
        <v>1283</v>
      </c>
      <c r="L771" s="672" t="n">
        <f aca="false">I770+H771</f>
        <v>3401023461</v>
      </c>
      <c r="M771" s="672" t="n">
        <f aca="false">I771-L771</f>
        <v>0</v>
      </c>
    </row>
    <row r="772" customFormat="false" ht="15" hidden="false" customHeight="false" outlineLevel="0" collapsed="false">
      <c r="A772" s="668" t="s">
        <v>1449</v>
      </c>
      <c r="B772" s="669" t="n">
        <v>44518</v>
      </c>
      <c r="C772" s="668" t="s">
        <v>1285</v>
      </c>
      <c r="D772" s="668" t="s">
        <v>1281</v>
      </c>
      <c r="E772" s="668" t="s">
        <v>1451</v>
      </c>
      <c r="F772" s="670" t="n">
        <v>-1125000</v>
      </c>
      <c r="G772" s="670" t="n">
        <v>0</v>
      </c>
      <c r="H772" s="670" t="n">
        <v>1125000</v>
      </c>
      <c r="I772" s="670" t="n">
        <v>3402148461</v>
      </c>
      <c r="J772" s="671" t="s">
        <v>1283</v>
      </c>
      <c r="L772" s="672" t="n">
        <f aca="false">I771+H772</f>
        <v>3402148461</v>
      </c>
      <c r="M772" s="672" t="n">
        <f aca="false">I772-L772</f>
        <v>0</v>
      </c>
    </row>
    <row r="773" customFormat="false" ht="15" hidden="false" customHeight="false" outlineLevel="0" collapsed="false">
      <c r="A773" s="668" t="s">
        <v>1449</v>
      </c>
      <c r="B773" s="669" t="n">
        <v>44518</v>
      </c>
      <c r="C773" s="668" t="s">
        <v>1280</v>
      </c>
      <c r="D773" s="668" t="s">
        <v>1281</v>
      </c>
      <c r="E773" s="668" t="s">
        <v>1318</v>
      </c>
      <c r="F773" s="670" t="n">
        <v>-2208740</v>
      </c>
      <c r="G773" s="670" t="n">
        <v>0</v>
      </c>
      <c r="H773" s="670" t="n">
        <v>2208740</v>
      </c>
      <c r="I773" s="670" t="n">
        <v>3404357201</v>
      </c>
      <c r="J773" s="671" t="s">
        <v>1283</v>
      </c>
      <c r="L773" s="672" t="n">
        <f aca="false">I772+H773</f>
        <v>3404357201</v>
      </c>
      <c r="M773" s="672" t="n">
        <f aca="false">I773-L773</f>
        <v>0</v>
      </c>
    </row>
    <row r="774" customFormat="false" ht="15" hidden="false" customHeight="false" outlineLevel="0" collapsed="false">
      <c r="A774" s="668" t="s">
        <v>1449</v>
      </c>
      <c r="B774" s="669" t="n">
        <v>44518</v>
      </c>
      <c r="C774" s="668" t="s">
        <v>1280</v>
      </c>
      <c r="D774" s="668" t="s">
        <v>1281</v>
      </c>
      <c r="E774" s="668" t="s">
        <v>1376</v>
      </c>
      <c r="F774" s="670" t="n">
        <v>-986100</v>
      </c>
      <c r="G774" s="670" t="n">
        <v>0</v>
      </c>
      <c r="H774" s="670" t="n">
        <v>986100</v>
      </c>
      <c r="I774" s="670" t="n">
        <v>3405343301</v>
      </c>
      <c r="J774" s="671" t="s">
        <v>1283</v>
      </c>
      <c r="L774" s="672" t="n">
        <f aca="false">I773+H774</f>
        <v>3405343301</v>
      </c>
      <c r="M774" s="672" t="n">
        <f aca="false">I774-L774</f>
        <v>0</v>
      </c>
    </row>
    <row r="775" customFormat="false" ht="15" hidden="false" customHeight="false" outlineLevel="0" collapsed="false">
      <c r="A775" s="668" t="s">
        <v>1449</v>
      </c>
      <c r="B775" s="669" t="n">
        <v>44518</v>
      </c>
      <c r="C775" s="668" t="s">
        <v>1280</v>
      </c>
      <c r="D775" s="668" t="s">
        <v>1281</v>
      </c>
      <c r="E775" s="668" t="s">
        <v>1290</v>
      </c>
      <c r="F775" s="670" t="n">
        <v>-2376000</v>
      </c>
      <c r="G775" s="670" t="n">
        <v>0</v>
      </c>
      <c r="H775" s="670" t="n">
        <v>2376000</v>
      </c>
      <c r="I775" s="670" t="n">
        <v>3407719301</v>
      </c>
      <c r="J775" s="671" t="s">
        <v>1283</v>
      </c>
      <c r="L775" s="672" t="n">
        <f aca="false">I774+H775</f>
        <v>3407719301</v>
      </c>
      <c r="M775" s="672" t="n">
        <f aca="false">I775-L775</f>
        <v>0</v>
      </c>
    </row>
    <row r="776" customFormat="false" ht="15" hidden="false" customHeight="false" outlineLevel="0" collapsed="false">
      <c r="A776" s="668" t="s">
        <v>1449</v>
      </c>
      <c r="B776" s="669" t="n">
        <v>44518</v>
      </c>
      <c r="C776" s="668" t="s">
        <v>1280</v>
      </c>
      <c r="D776" s="668" t="s">
        <v>1281</v>
      </c>
      <c r="E776" s="668" t="s">
        <v>1292</v>
      </c>
      <c r="F776" s="670" t="n">
        <v>-1555000</v>
      </c>
      <c r="G776" s="670" t="n">
        <v>0</v>
      </c>
      <c r="H776" s="670" t="n">
        <v>1555000</v>
      </c>
      <c r="I776" s="670" t="n">
        <v>3409274301</v>
      </c>
      <c r="J776" s="671" t="s">
        <v>1283</v>
      </c>
      <c r="L776" s="672" t="n">
        <f aca="false">I775+H776</f>
        <v>3409274301</v>
      </c>
      <c r="M776" s="672" t="n">
        <f aca="false">I776-L776</f>
        <v>0</v>
      </c>
    </row>
    <row r="777" customFormat="false" ht="15" hidden="false" customHeight="false" outlineLevel="0" collapsed="false">
      <c r="A777" s="668" t="s">
        <v>1449</v>
      </c>
      <c r="B777" s="669" t="n">
        <v>44518</v>
      </c>
      <c r="C777" s="668" t="s">
        <v>1280</v>
      </c>
      <c r="D777" s="668" t="s">
        <v>1281</v>
      </c>
      <c r="E777" s="668" t="s">
        <v>1287</v>
      </c>
      <c r="F777" s="670" t="n">
        <v>-43000</v>
      </c>
      <c r="G777" s="670" t="n">
        <v>0</v>
      </c>
      <c r="H777" s="670" t="n">
        <v>43000</v>
      </c>
      <c r="I777" s="670" t="n">
        <v>3409317301</v>
      </c>
      <c r="J777" s="671" t="s">
        <v>1283</v>
      </c>
      <c r="L777" s="672" t="n">
        <f aca="false">I776+H777</f>
        <v>3409317301</v>
      </c>
      <c r="M777" s="672" t="n">
        <f aca="false">I777-L777</f>
        <v>0</v>
      </c>
    </row>
    <row r="778" customFormat="false" ht="15" hidden="false" customHeight="false" outlineLevel="0" collapsed="false">
      <c r="A778" s="668" t="s">
        <v>1449</v>
      </c>
      <c r="B778" s="669" t="n">
        <v>44518</v>
      </c>
      <c r="C778" s="668" t="s">
        <v>1280</v>
      </c>
      <c r="D778" s="668" t="s">
        <v>1281</v>
      </c>
      <c r="E778" s="668" t="s">
        <v>1287</v>
      </c>
      <c r="F778" s="670" t="n">
        <v>-640000</v>
      </c>
      <c r="G778" s="670" t="n">
        <v>0</v>
      </c>
      <c r="H778" s="670" t="n">
        <v>640000</v>
      </c>
      <c r="I778" s="670" t="n">
        <v>3409957301</v>
      </c>
      <c r="J778" s="671" t="s">
        <v>1283</v>
      </c>
      <c r="L778" s="672" t="n">
        <f aca="false">I777+H778</f>
        <v>3409957301</v>
      </c>
      <c r="M778" s="672" t="n">
        <f aca="false">I778-L778</f>
        <v>0</v>
      </c>
    </row>
    <row r="779" customFormat="false" ht="15" hidden="false" customHeight="false" outlineLevel="0" collapsed="false">
      <c r="A779" s="668" t="s">
        <v>1449</v>
      </c>
      <c r="B779" s="669" t="n">
        <v>44518</v>
      </c>
      <c r="C779" s="668" t="s">
        <v>1280</v>
      </c>
      <c r="D779" s="668" t="s">
        <v>1281</v>
      </c>
      <c r="E779" s="668" t="s">
        <v>1344</v>
      </c>
      <c r="F779" s="670" t="n">
        <v>-6572</v>
      </c>
      <c r="G779" s="670" t="n">
        <v>0</v>
      </c>
      <c r="H779" s="670" t="n">
        <v>6572</v>
      </c>
      <c r="I779" s="670" t="n">
        <v>3409963873</v>
      </c>
      <c r="J779" s="671" t="s">
        <v>1283</v>
      </c>
      <c r="L779" s="672" t="n">
        <f aca="false">I778+H779</f>
        <v>3409963873</v>
      </c>
      <c r="M779" s="672" t="n">
        <f aca="false">I779-L779</f>
        <v>0</v>
      </c>
    </row>
    <row r="780" customFormat="false" ht="15" hidden="false" customHeight="false" outlineLevel="0" collapsed="false">
      <c r="A780" s="668" t="s">
        <v>1449</v>
      </c>
      <c r="B780" s="669" t="n">
        <v>44518</v>
      </c>
      <c r="C780" s="668" t="s">
        <v>1280</v>
      </c>
      <c r="D780" s="668" t="s">
        <v>1281</v>
      </c>
      <c r="E780" s="668" t="s">
        <v>1452</v>
      </c>
      <c r="F780" s="670" t="n">
        <v>-115000</v>
      </c>
      <c r="G780" s="670" t="n">
        <v>0</v>
      </c>
      <c r="H780" s="670" t="n">
        <v>115000</v>
      </c>
      <c r="I780" s="670" t="n">
        <v>3410078873</v>
      </c>
      <c r="J780" s="671" t="s">
        <v>1283</v>
      </c>
      <c r="L780" s="672" t="n">
        <f aca="false">I779+H780</f>
        <v>3410078873</v>
      </c>
      <c r="M780" s="672" t="n">
        <f aca="false">I780-L780</f>
        <v>0</v>
      </c>
    </row>
    <row r="781" customFormat="false" ht="15" hidden="false" customHeight="false" outlineLevel="0" collapsed="false">
      <c r="A781" s="668" t="s">
        <v>1449</v>
      </c>
      <c r="B781" s="669" t="n">
        <v>44518</v>
      </c>
      <c r="C781" s="668" t="s">
        <v>1280</v>
      </c>
      <c r="D781" s="668" t="s">
        <v>1281</v>
      </c>
      <c r="E781" s="668" t="s">
        <v>1316</v>
      </c>
      <c r="F781" s="670" t="n">
        <v>-755000</v>
      </c>
      <c r="G781" s="670" t="n">
        <v>0</v>
      </c>
      <c r="H781" s="670" t="n">
        <v>755000</v>
      </c>
      <c r="I781" s="670" t="n">
        <v>3410833873</v>
      </c>
      <c r="J781" s="671" t="s">
        <v>1283</v>
      </c>
      <c r="L781" s="672" t="n">
        <f aca="false">I780+H781</f>
        <v>3410833873</v>
      </c>
      <c r="M781" s="672" t="n">
        <f aca="false">I781-L781</f>
        <v>0</v>
      </c>
    </row>
    <row r="782" customFormat="false" ht="15" hidden="false" customHeight="false" outlineLevel="0" collapsed="false">
      <c r="A782" s="668" t="s">
        <v>1449</v>
      </c>
      <c r="B782" s="669" t="n">
        <v>44518</v>
      </c>
      <c r="C782" s="668" t="s">
        <v>1280</v>
      </c>
      <c r="D782" s="668" t="s">
        <v>1281</v>
      </c>
      <c r="E782" s="668" t="s">
        <v>1306</v>
      </c>
      <c r="F782" s="670" t="n">
        <v>-2037100</v>
      </c>
      <c r="G782" s="670" t="n">
        <v>0</v>
      </c>
      <c r="H782" s="670" t="n">
        <v>2037100</v>
      </c>
      <c r="I782" s="670" t="n">
        <v>3412870973</v>
      </c>
      <c r="J782" s="671" t="s">
        <v>1283</v>
      </c>
      <c r="L782" s="672" t="n">
        <f aca="false">I781+H782</f>
        <v>3412870973</v>
      </c>
      <c r="M782" s="672" t="n">
        <f aca="false">I782-L782</f>
        <v>0</v>
      </c>
    </row>
    <row r="783" customFormat="false" ht="15" hidden="false" customHeight="false" outlineLevel="0" collapsed="false">
      <c r="A783" s="668" t="s">
        <v>1449</v>
      </c>
      <c r="B783" s="669" t="n">
        <v>44518</v>
      </c>
      <c r="C783" s="668" t="s">
        <v>1280</v>
      </c>
      <c r="D783" s="668" t="s">
        <v>1281</v>
      </c>
      <c r="E783" s="668" t="s">
        <v>1323</v>
      </c>
      <c r="F783" s="670" t="n">
        <v>-137500</v>
      </c>
      <c r="G783" s="670" t="n">
        <v>0</v>
      </c>
      <c r="H783" s="670" t="n">
        <v>137500</v>
      </c>
      <c r="I783" s="670" t="n">
        <v>3413008473</v>
      </c>
      <c r="J783" s="671" t="s">
        <v>1283</v>
      </c>
      <c r="L783" s="672" t="n">
        <f aca="false">I782+H783</f>
        <v>3413008473</v>
      </c>
      <c r="M783" s="672" t="n">
        <f aca="false">I783-L783</f>
        <v>0</v>
      </c>
    </row>
    <row r="784" customFormat="false" ht="15" hidden="false" customHeight="false" outlineLevel="0" collapsed="false">
      <c r="A784" s="668" t="s">
        <v>1449</v>
      </c>
      <c r="B784" s="669" t="n">
        <v>44518</v>
      </c>
      <c r="C784" s="668" t="s">
        <v>1285</v>
      </c>
      <c r="D784" s="668" t="s">
        <v>1281</v>
      </c>
      <c r="E784" s="668" t="s">
        <v>1322</v>
      </c>
      <c r="F784" s="670" t="n">
        <v>-7980000</v>
      </c>
      <c r="G784" s="670" t="n">
        <v>0</v>
      </c>
      <c r="H784" s="670" t="n">
        <v>7980000</v>
      </c>
      <c r="I784" s="670" t="n">
        <v>3420988473</v>
      </c>
      <c r="J784" s="671" t="s">
        <v>1283</v>
      </c>
      <c r="L784" s="672" t="n">
        <f aca="false">I783+H784</f>
        <v>3420988473</v>
      </c>
      <c r="M784" s="672" t="n">
        <f aca="false">I784-L784</f>
        <v>0</v>
      </c>
    </row>
    <row r="785" customFormat="false" ht="15" hidden="false" customHeight="false" outlineLevel="0" collapsed="false">
      <c r="A785" s="668" t="s">
        <v>1449</v>
      </c>
      <c r="B785" s="669" t="n">
        <v>44518</v>
      </c>
      <c r="C785" s="668" t="s">
        <v>1285</v>
      </c>
      <c r="D785" s="668" t="s">
        <v>1281</v>
      </c>
      <c r="E785" s="668" t="s">
        <v>1320</v>
      </c>
      <c r="F785" s="670" t="n">
        <v>-4000</v>
      </c>
      <c r="G785" s="670" t="n">
        <v>0</v>
      </c>
      <c r="H785" s="670" t="n">
        <v>4000</v>
      </c>
      <c r="I785" s="670" t="n">
        <v>3420992473</v>
      </c>
      <c r="J785" s="671" t="s">
        <v>1283</v>
      </c>
      <c r="L785" s="672" t="n">
        <f aca="false">I784+H785</f>
        <v>3420992473</v>
      </c>
      <c r="M785" s="672" t="n">
        <f aca="false">I785-L785</f>
        <v>0</v>
      </c>
    </row>
    <row r="786" customFormat="false" ht="15" hidden="false" customHeight="false" outlineLevel="0" collapsed="false">
      <c r="A786" s="668" t="s">
        <v>1453</v>
      </c>
      <c r="B786" s="669" t="n">
        <v>44519</v>
      </c>
      <c r="C786" s="668" t="s">
        <v>1280</v>
      </c>
      <c r="D786" s="668" t="s">
        <v>1281</v>
      </c>
      <c r="E786" s="668" t="s">
        <v>1282</v>
      </c>
      <c r="F786" s="670" t="n">
        <v>-1841000</v>
      </c>
      <c r="G786" s="670" t="n">
        <v>0</v>
      </c>
      <c r="H786" s="670" t="n">
        <v>1841000</v>
      </c>
      <c r="I786" s="670" t="n">
        <v>3422833473</v>
      </c>
      <c r="J786" s="671" t="s">
        <v>1283</v>
      </c>
      <c r="L786" s="672" t="n">
        <f aca="false">I785+H786</f>
        <v>3422833473</v>
      </c>
      <c r="M786" s="672" t="n">
        <f aca="false">I786-L786</f>
        <v>0</v>
      </c>
    </row>
    <row r="787" customFormat="false" ht="15" hidden="false" customHeight="false" outlineLevel="0" collapsed="false">
      <c r="A787" s="668" t="s">
        <v>1453</v>
      </c>
      <c r="B787" s="669" t="n">
        <v>44519</v>
      </c>
      <c r="C787" s="668" t="s">
        <v>1280</v>
      </c>
      <c r="D787" s="668" t="s">
        <v>1281</v>
      </c>
      <c r="E787" s="668" t="s">
        <v>1454</v>
      </c>
      <c r="F787" s="670" t="n">
        <v>-5122500</v>
      </c>
      <c r="G787" s="670" t="n">
        <v>0</v>
      </c>
      <c r="H787" s="670" t="n">
        <v>5122500</v>
      </c>
      <c r="I787" s="670" t="n">
        <v>3427955973</v>
      </c>
      <c r="J787" s="671" t="s">
        <v>1283</v>
      </c>
      <c r="L787" s="672" t="n">
        <f aca="false">I786+H787</f>
        <v>3427955973</v>
      </c>
      <c r="M787" s="672" t="n">
        <f aca="false">I787-L787</f>
        <v>0</v>
      </c>
    </row>
    <row r="788" customFormat="false" ht="15" hidden="false" customHeight="false" outlineLevel="0" collapsed="false">
      <c r="A788" s="668" t="s">
        <v>1453</v>
      </c>
      <c r="B788" s="669" t="n">
        <v>44519</v>
      </c>
      <c r="C788" s="668" t="s">
        <v>1280</v>
      </c>
      <c r="D788" s="668" t="s">
        <v>1281</v>
      </c>
      <c r="E788" s="668" t="s">
        <v>1282</v>
      </c>
      <c r="F788" s="670" t="n">
        <v>-1833000</v>
      </c>
      <c r="G788" s="670" t="n">
        <v>0</v>
      </c>
      <c r="H788" s="670" t="n">
        <v>1833000</v>
      </c>
      <c r="I788" s="670" t="n">
        <v>3429788973</v>
      </c>
      <c r="J788" s="671" t="s">
        <v>1283</v>
      </c>
      <c r="L788" s="672" t="n">
        <f aca="false">I787+H788</f>
        <v>3429788973</v>
      </c>
      <c r="M788" s="672" t="n">
        <f aca="false">I788-L788</f>
        <v>0</v>
      </c>
    </row>
    <row r="789" customFormat="false" ht="15" hidden="false" customHeight="false" outlineLevel="0" collapsed="false">
      <c r="A789" s="668" t="s">
        <v>1453</v>
      </c>
      <c r="B789" s="669" t="n">
        <v>44519</v>
      </c>
      <c r="C789" s="668" t="s">
        <v>1280</v>
      </c>
      <c r="D789" s="668" t="s">
        <v>1281</v>
      </c>
      <c r="E789" s="668" t="s">
        <v>1303</v>
      </c>
      <c r="F789" s="670" t="n">
        <v>-3663000</v>
      </c>
      <c r="G789" s="670" t="n">
        <v>0</v>
      </c>
      <c r="H789" s="670" t="n">
        <v>3663000</v>
      </c>
      <c r="I789" s="670" t="n">
        <v>3433451973</v>
      </c>
      <c r="J789" s="671" t="s">
        <v>1283</v>
      </c>
      <c r="L789" s="672" t="n">
        <f aca="false">I788+H789</f>
        <v>3433451973</v>
      </c>
      <c r="M789" s="672" t="n">
        <f aca="false">I789-L789</f>
        <v>0</v>
      </c>
    </row>
    <row r="790" customFormat="false" ht="15" hidden="false" customHeight="false" outlineLevel="0" collapsed="false">
      <c r="A790" s="668" t="s">
        <v>1453</v>
      </c>
      <c r="B790" s="669" t="n">
        <v>44519</v>
      </c>
      <c r="C790" s="668" t="s">
        <v>1280</v>
      </c>
      <c r="D790" s="668" t="s">
        <v>1281</v>
      </c>
      <c r="E790" s="668" t="s">
        <v>1301</v>
      </c>
      <c r="F790" s="670" t="n">
        <v>-4530000</v>
      </c>
      <c r="G790" s="670" t="n">
        <v>0</v>
      </c>
      <c r="H790" s="670" t="n">
        <v>4530000</v>
      </c>
      <c r="I790" s="670" t="n">
        <v>3437981973</v>
      </c>
      <c r="J790" s="671" t="s">
        <v>1283</v>
      </c>
      <c r="L790" s="672" t="n">
        <f aca="false">I789+H790</f>
        <v>3437981973</v>
      </c>
      <c r="M790" s="672" t="n">
        <f aca="false">I790-L790</f>
        <v>0</v>
      </c>
    </row>
    <row r="791" customFormat="false" ht="15" hidden="false" customHeight="false" outlineLevel="0" collapsed="false">
      <c r="A791" s="668" t="s">
        <v>1453</v>
      </c>
      <c r="B791" s="669" t="n">
        <v>44519</v>
      </c>
      <c r="C791" s="668" t="s">
        <v>1280</v>
      </c>
      <c r="D791" s="668" t="s">
        <v>1281</v>
      </c>
      <c r="E791" s="668" t="s">
        <v>1314</v>
      </c>
      <c r="F791" s="670" t="n">
        <v>-4364500</v>
      </c>
      <c r="G791" s="670" t="n">
        <v>0</v>
      </c>
      <c r="H791" s="670" t="n">
        <v>4364500</v>
      </c>
      <c r="I791" s="670" t="n">
        <v>3442346473</v>
      </c>
      <c r="J791" s="671" t="s">
        <v>1283</v>
      </c>
      <c r="L791" s="672" t="n">
        <f aca="false">I790+H791</f>
        <v>3442346473</v>
      </c>
      <c r="M791" s="672" t="n">
        <f aca="false">I791-L791</f>
        <v>0</v>
      </c>
    </row>
    <row r="792" customFormat="false" ht="15" hidden="false" customHeight="false" outlineLevel="0" collapsed="false">
      <c r="A792" s="668" t="s">
        <v>1453</v>
      </c>
      <c r="B792" s="669" t="n">
        <v>44519</v>
      </c>
      <c r="C792" s="668" t="s">
        <v>1285</v>
      </c>
      <c r="D792" s="668" t="s">
        <v>1281</v>
      </c>
      <c r="E792" s="668" t="s">
        <v>1388</v>
      </c>
      <c r="F792" s="670" t="n">
        <v>-450000</v>
      </c>
      <c r="G792" s="670" t="n">
        <v>0</v>
      </c>
      <c r="H792" s="670" t="n">
        <v>450000</v>
      </c>
      <c r="I792" s="670" t="n">
        <v>3442796473</v>
      </c>
      <c r="J792" s="671" t="s">
        <v>1283</v>
      </c>
      <c r="L792" s="672" t="n">
        <f aca="false">I791+H792</f>
        <v>3442796473</v>
      </c>
      <c r="M792" s="672" t="n">
        <f aca="false">I792-L792</f>
        <v>0</v>
      </c>
    </row>
    <row r="793" customFormat="false" ht="15" hidden="false" customHeight="false" outlineLevel="0" collapsed="false">
      <c r="A793" s="668" t="s">
        <v>1453</v>
      </c>
      <c r="B793" s="669" t="n">
        <v>44519</v>
      </c>
      <c r="C793" s="668" t="s">
        <v>1280</v>
      </c>
      <c r="D793" s="668" t="s">
        <v>1281</v>
      </c>
      <c r="E793" s="668" t="s">
        <v>1312</v>
      </c>
      <c r="F793" s="670" t="n">
        <v>-3594516</v>
      </c>
      <c r="G793" s="670" t="n">
        <v>0</v>
      </c>
      <c r="H793" s="670" t="n">
        <v>3594516</v>
      </c>
      <c r="I793" s="670" t="n">
        <v>3446390989</v>
      </c>
      <c r="J793" s="671" t="s">
        <v>1283</v>
      </c>
      <c r="L793" s="672" t="n">
        <f aca="false">I792+H793</f>
        <v>3446390989</v>
      </c>
      <c r="M793" s="672" t="n">
        <f aca="false">I793-L793</f>
        <v>0</v>
      </c>
    </row>
    <row r="794" customFormat="false" ht="15" hidden="false" customHeight="false" outlineLevel="0" collapsed="false">
      <c r="A794" s="668" t="s">
        <v>1453</v>
      </c>
      <c r="B794" s="669" t="n">
        <v>44519</v>
      </c>
      <c r="C794" s="668" t="s">
        <v>1280</v>
      </c>
      <c r="D794" s="668" t="s">
        <v>1281</v>
      </c>
      <c r="E794" s="668" t="s">
        <v>1288</v>
      </c>
      <c r="F794" s="670" t="n">
        <v>-6355572</v>
      </c>
      <c r="G794" s="670" t="n">
        <v>0</v>
      </c>
      <c r="H794" s="670" t="n">
        <v>6355572</v>
      </c>
      <c r="I794" s="670" t="n">
        <v>3452746561</v>
      </c>
      <c r="J794" s="671" t="s">
        <v>1283</v>
      </c>
      <c r="L794" s="672" t="n">
        <f aca="false">I793+H794</f>
        <v>3452746561</v>
      </c>
      <c r="M794" s="672" t="n">
        <f aca="false">I794-L794</f>
        <v>0</v>
      </c>
    </row>
    <row r="795" customFormat="false" ht="15" hidden="false" customHeight="false" outlineLevel="0" collapsed="false">
      <c r="A795" s="668" t="s">
        <v>1453</v>
      </c>
      <c r="B795" s="669" t="n">
        <v>44519</v>
      </c>
      <c r="C795" s="668" t="s">
        <v>1280</v>
      </c>
      <c r="D795" s="668" t="s">
        <v>1281</v>
      </c>
      <c r="E795" s="668" t="s">
        <v>1284</v>
      </c>
      <c r="F795" s="670" t="n">
        <v>-5766290</v>
      </c>
      <c r="G795" s="670" t="n">
        <v>0</v>
      </c>
      <c r="H795" s="670" t="n">
        <v>5766290</v>
      </c>
      <c r="I795" s="670" t="n">
        <v>3458512851</v>
      </c>
      <c r="J795" s="671" t="s">
        <v>1283</v>
      </c>
      <c r="L795" s="672" t="n">
        <f aca="false">I794+H795</f>
        <v>3458512851</v>
      </c>
      <c r="M795" s="672" t="n">
        <f aca="false">I795-L795</f>
        <v>0</v>
      </c>
    </row>
    <row r="796" customFormat="false" ht="15" hidden="false" customHeight="false" outlineLevel="0" collapsed="false">
      <c r="A796" s="668" t="s">
        <v>1453</v>
      </c>
      <c r="B796" s="669" t="n">
        <v>44519</v>
      </c>
      <c r="C796" s="668" t="s">
        <v>1280</v>
      </c>
      <c r="D796" s="668" t="s">
        <v>1281</v>
      </c>
      <c r="E796" s="668" t="s">
        <v>1304</v>
      </c>
      <c r="F796" s="670" t="n">
        <v>-60000</v>
      </c>
      <c r="G796" s="670" t="n">
        <v>0</v>
      </c>
      <c r="H796" s="670" t="n">
        <v>60000</v>
      </c>
      <c r="I796" s="670" t="n">
        <v>3458572851</v>
      </c>
      <c r="J796" s="671" t="s">
        <v>1283</v>
      </c>
      <c r="L796" s="672" t="n">
        <f aca="false">I795+H796</f>
        <v>3458572851</v>
      </c>
      <c r="M796" s="672" t="n">
        <f aca="false">I796-L796</f>
        <v>0</v>
      </c>
    </row>
    <row r="797" customFormat="false" ht="15" hidden="false" customHeight="false" outlineLevel="0" collapsed="false">
      <c r="A797" s="668" t="s">
        <v>1453</v>
      </c>
      <c r="B797" s="669" t="n">
        <v>44519</v>
      </c>
      <c r="C797" s="668" t="s">
        <v>1280</v>
      </c>
      <c r="D797" s="668" t="s">
        <v>1281</v>
      </c>
      <c r="E797" s="668" t="s">
        <v>1287</v>
      </c>
      <c r="F797" s="670" t="n">
        <v>-5543750</v>
      </c>
      <c r="G797" s="670" t="n">
        <v>0</v>
      </c>
      <c r="H797" s="670" t="n">
        <v>5543750</v>
      </c>
      <c r="I797" s="670" t="n">
        <v>3464116601</v>
      </c>
      <c r="J797" s="671" t="s">
        <v>1283</v>
      </c>
      <c r="L797" s="672" t="n">
        <f aca="false">I796+H797</f>
        <v>3464116601</v>
      </c>
      <c r="M797" s="672" t="n">
        <f aca="false">I797-L797</f>
        <v>0</v>
      </c>
    </row>
    <row r="798" customFormat="false" ht="15" hidden="false" customHeight="false" outlineLevel="0" collapsed="false">
      <c r="A798" s="668" t="s">
        <v>1453</v>
      </c>
      <c r="B798" s="669" t="n">
        <v>44519</v>
      </c>
      <c r="C798" s="668" t="s">
        <v>1280</v>
      </c>
      <c r="D798" s="668" t="s">
        <v>1281</v>
      </c>
      <c r="E798" s="668" t="s">
        <v>1385</v>
      </c>
      <c r="F798" s="670" t="n">
        <v>-226000</v>
      </c>
      <c r="G798" s="670" t="n">
        <v>0</v>
      </c>
      <c r="H798" s="670" t="n">
        <v>226000</v>
      </c>
      <c r="I798" s="670" t="n">
        <v>3464342601</v>
      </c>
      <c r="J798" s="671" t="s">
        <v>1283</v>
      </c>
      <c r="L798" s="672" t="n">
        <f aca="false">I797+H798</f>
        <v>3464342601</v>
      </c>
      <c r="M798" s="672" t="n">
        <f aca="false">I798-L798</f>
        <v>0</v>
      </c>
    </row>
    <row r="799" customFormat="false" ht="15" hidden="false" customHeight="false" outlineLevel="0" collapsed="false">
      <c r="A799" s="668" t="s">
        <v>1453</v>
      </c>
      <c r="B799" s="669" t="n">
        <v>44519</v>
      </c>
      <c r="C799" s="668" t="s">
        <v>1280</v>
      </c>
      <c r="D799" s="668" t="s">
        <v>1281</v>
      </c>
      <c r="E799" s="668" t="s">
        <v>1377</v>
      </c>
      <c r="F799" s="670" t="n">
        <v>-5000</v>
      </c>
      <c r="G799" s="670" t="n">
        <v>0</v>
      </c>
      <c r="H799" s="670" t="n">
        <v>5000</v>
      </c>
      <c r="I799" s="670" t="n">
        <v>3464347601</v>
      </c>
      <c r="J799" s="671" t="s">
        <v>1283</v>
      </c>
      <c r="L799" s="672" t="n">
        <f aca="false">I798+H799</f>
        <v>3464347601</v>
      </c>
      <c r="M799" s="672" t="n">
        <f aca="false">I799-L799</f>
        <v>0</v>
      </c>
    </row>
    <row r="800" customFormat="false" ht="15" hidden="false" customHeight="false" outlineLevel="0" collapsed="false">
      <c r="A800" s="668" t="s">
        <v>1453</v>
      </c>
      <c r="B800" s="669" t="n">
        <v>44519</v>
      </c>
      <c r="C800" s="668" t="s">
        <v>1280</v>
      </c>
      <c r="D800" s="668" t="s">
        <v>1281</v>
      </c>
      <c r="E800" s="668" t="s">
        <v>1309</v>
      </c>
      <c r="F800" s="670" t="n">
        <v>-8883400</v>
      </c>
      <c r="G800" s="670" t="n">
        <v>0</v>
      </c>
      <c r="H800" s="670" t="n">
        <v>8883400</v>
      </c>
      <c r="I800" s="670" t="n">
        <v>3473231001</v>
      </c>
      <c r="J800" s="671" t="s">
        <v>1283</v>
      </c>
      <c r="L800" s="672" t="n">
        <f aca="false">I799+H800</f>
        <v>3473231001</v>
      </c>
      <c r="M800" s="672" t="n">
        <f aca="false">I800-L800</f>
        <v>0</v>
      </c>
    </row>
    <row r="801" customFormat="false" ht="15" hidden="false" customHeight="false" outlineLevel="0" collapsed="false">
      <c r="A801" s="668" t="s">
        <v>1453</v>
      </c>
      <c r="B801" s="669" t="n">
        <v>44519</v>
      </c>
      <c r="C801" s="668" t="s">
        <v>1280</v>
      </c>
      <c r="D801" s="668" t="s">
        <v>1281</v>
      </c>
      <c r="E801" s="668" t="s">
        <v>1324</v>
      </c>
      <c r="F801" s="670" t="n">
        <v>-9682000</v>
      </c>
      <c r="G801" s="670" t="n">
        <v>0</v>
      </c>
      <c r="H801" s="670" t="n">
        <v>9682000</v>
      </c>
      <c r="I801" s="670" t="n">
        <v>3482913001</v>
      </c>
      <c r="J801" s="671" t="s">
        <v>1283</v>
      </c>
      <c r="L801" s="672" t="n">
        <f aca="false">I800+H801</f>
        <v>3482913001</v>
      </c>
      <c r="M801" s="672" t="n">
        <f aca="false">I801-L801</f>
        <v>0</v>
      </c>
    </row>
    <row r="802" customFormat="false" ht="15" hidden="false" customHeight="false" outlineLevel="0" collapsed="false">
      <c r="A802" s="668" t="s">
        <v>1453</v>
      </c>
      <c r="B802" s="669" t="n">
        <v>44519</v>
      </c>
      <c r="C802" s="668" t="s">
        <v>1280</v>
      </c>
      <c r="D802" s="668" t="s">
        <v>1281</v>
      </c>
      <c r="E802" s="668" t="s">
        <v>1290</v>
      </c>
      <c r="F802" s="670" t="n">
        <v>-2491500</v>
      </c>
      <c r="G802" s="670" t="n">
        <v>0</v>
      </c>
      <c r="H802" s="670" t="n">
        <v>2491500</v>
      </c>
      <c r="I802" s="670" t="n">
        <v>3485404501</v>
      </c>
      <c r="J802" s="671" t="s">
        <v>1283</v>
      </c>
      <c r="L802" s="672" t="n">
        <f aca="false">I801+H802</f>
        <v>3485404501</v>
      </c>
      <c r="M802" s="672" t="n">
        <f aca="false">I802-L802</f>
        <v>0</v>
      </c>
    </row>
    <row r="803" customFormat="false" ht="15" hidden="false" customHeight="false" outlineLevel="0" collapsed="false">
      <c r="A803" s="668" t="s">
        <v>1453</v>
      </c>
      <c r="B803" s="669" t="n">
        <v>44519</v>
      </c>
      <c r="C803" s="668" t="s">
        <v>1280</v>
      </c>
      <c r="D803" s="668" t="s">
        <v>1281</v>
      </c>
      <c r="E803" s="668" t="s">
        <v>1317</v>
      </c>
      <c r="F803" s="670" t="n">
        <v>-3564000</v>
      </c>
      <c r="G803" s="670" t="n">
        <v>0</v>
      </c>
      <c r="H803" s="670" t="n">
        <v>3564000</v>
      </c>
      <c r="I803" s="670" t="n">
        <v>3488968501</v>
      </c>
      <c r="J803" s="671" t="s">
        <v>1283</v>
      </c>
      <c r="L803" s="672" t="n">
        <f aca="false">I802+H803</f>
        <v>3488968501</v>
      </c>
      <c r="M803" s="672" t="n">
        <f aca="false">I803-L803</f>
        <v>0</v>
      </c>
    </row>
    <row r="804" customFormat="false" ht="15" hidden="false" customHeight="false" outlineLevel="0" collapsed="false">
      <c r="A804" s="668" t="s">
        <v>1455</v>
      </c>
      <c r="B804" s="669" t="n">
        <v>44520</v>
      </c>
      <c r="C804" s="668" t="s">
        <v>1280</v>
      </c>
      <c r="D804" s="668" t="s">
        <v>1281</v>
      </c>
      <c r="E804" s="668" t="s">
        <v>1282</v>
      </c>
      <c r="F804" s="670" t="n">
        <v>-1039500</v>
      </c>
      <c r="G804" s="670" t="n">
        <v>0</v>
      </c>
      <c r="H804" s="670" t="n">
        <v>1039500</v>
      </c>
      <c r="I804" s="670" t="n">
        <v>3490008001</v>
      </c>
      <c r="J804" s="671" t="s">
        <v>1283</v>
      </c>
      <c r="L804" s="672" t="n">
        <f aca="false">I803+H804</f>
        <v>3490008001</v>
      </c>
      <c r="M804" s="672" t="n">
        <f aca="false">I804-L804</f>
        <v>0</v>
      </c>
    </row>
    <row r="805" customFormat="false" ht="15" hidden="false" customHeight="false" outlineLevel="0" collapsed="false">
      <c r="A805" s="668" t="s">
        <v>1453</v>
      </c>
      <c r="B805" s="669" t="n">
        <v>44519</v>
      </c>
      <c r="C805" s="668" t="s">
        <v>1280</v>
      </c>
      <c r="D805" s="668" t="s">
        <v>1281</v>
      </c>
      <c r="E805" s="668" t="s">
        <v>1293</v>
      </c>
      <c r="F805" s="670" t="n">
        <v>-9526050</v>
      </c>
      <c r="G805" s="670" t="n">
        <v>0</v>
      </c>
      <c r="H805" s="670" t="n">
        <v>9526050</v>
      </c>
      <c r="I805" s="670" t="n">
        <v>3499534051</v>
      </c>
      <c r="J805" s="671" t="s">
        <v>1283</v>
      </c>
      <c r="L805" s="672" t="n">
        <f aca="false">I804+H805</f>
        <v>3499534051</v>
      </c>
      <c r="M805" s="672" t="n">
        <f aca="false">I805-L805</f>
        <v>0</v>
      </c>
    </row>
    <row r="806" customFormat="false" ht="15" hidden="false" customHeight="false" outlineLevel="0" collapsed="false">
      <c r="A806" s="668" t="s">
        <v>1453</v>
      </c>
      <c r="B806" s="669" t="n">
        <v>44519</v>
      </c>
      <c r="C806" s="668" t="s">
        <v>1280</v>
      </c>
      <c r="D806" s="668" t="s">
        <v>1281</v>
      </c>
      <c r="E806" s="668" t="s">
        <v>1295</v>
      </c>
      <c r="F806" s="670" t="n">
        <v>-2359500</v>
      </c>
      <c r="G806" s="670" t="n">
        <v>0</v>
      </c>
      <c r="H806" s="670" t="n">
        <v>2359500</v>
      </c>
      <c r="I806" s="670" t="n">
        <v>3501893551</v>
      </c>
      <c r="J806" s="671" t="s">
        <v>1283</v>
      </c>
      <c r="L806" s="672" t="n">
        <f aca="false">I805+H806</f>
        <v>3501893551</v>
      </c>
      <c r="M806" s="672" t="n">
        <f aca="false">I806-L806</f>
        <v>0</v>
      </c>
    </row>
    <row r="807" customFormat="false" ht="15" hidden="false" customHeight="false" outlineLevel="0" collapsed="false">
      <c r="A807" s="668" t="s">
        <v>1453</v>
      </c>
      <c r="B807" s="669" t="n">
        <v>44519</v>
      </c>
      <c r="C807" s="668" t="s">
        <v>1280</v>
      </c>
      <c r="D807" s="668" t="s">
        <v>1281</v>
      </c>
      <c r="E807" s="668" t="s">
        <v>1305</v>
      </c>
      <c r="F807" s="670" t="n">
        <v>-6596600</v>
      </c>
      <c r="G807" s="670" t="n">
        <v>0</v>
      </c>
      <c r="H807" s="670" t="n">
        <v>6596600</v>
      </c>
      <c r="I807" s="670" t="n">
        <v>3508490151</v>
      </c>
      <c r="J807" s="671" t="s">
        <v>1283</v>
      </c>
      <c r="L807" s="672" t="n">
        <f aca="false">I806+H807</f>
        <v>3508490151</v>
      </c>
      <c r="M807" s="672" t="n">
        <f aca="false">I807-L807</f>
        <v>0</v>
      </c>
    </row>
    <row r="808" customFormat="false" ht="15" hidden="false" customHeight="false" outlineLevel="0" collapsed="false">
      <c r="A808" s="668" t="s">
        <v>1453</v>
      </c>
      <c r="B808" s="669" t="n">
        <v>44519</v>
      </c>
      <c r="C808" s="668" t="s">
        <v>1280</v>
      </c>
      <c r="D808" s="668" t="s">
        <v>1281</v>
      </c>
      <c r="E808" s="668" t="s">
        <v>1305</v>
      </c>
      <c r="F808" s="670" t="n">
        <v>-31380</v>
      </c>
      <c r="G808" s="670" t="n">
        <v>0</v>
      </c>
      <c r="H808" s="670" t="n">
        <v>31380</v>
      </c>
      <c r="I808" s="670" t="n">
        <v>3508521531</v>
      </c>
      <c r="J808" s="671" t="s">
        <v>1283</v>
      </c>
      <c r="L808" s="672" t="n">
        <f aca="false">I807+H808</f>
        <v>3508521531</v>
      </c>
      <c r="M808" s="672" t="n">
        <f aca="false">I808-L808</f>
        <v>0</v>
      </c>
    </row>
    <row r="809" customFormat="false" ht="15" hidden="false" customHeight="false" outlineLevel="0" collapsed="false">
      <c r="A809" s="668" t="s">
        <v>1453</v>
      </c>
      <c r="B809" s="669" t="n">
        <v>44519</v>
      </c>
      <c r="C809" s="668" t="s">
        <v>1280</v>
      </c>
      <c r="D809" s="668" t="s">
        <v>1281</v>
      </c>
      <c r="E809" s="668" t="s">
        <v>1287</v>
      </c>
      <c r="F809" s="670" t="n">
        <v>-31028</v>
      </c>
      <c r="G809" s="670" t="n">
        <v>0</v>
      </c>
      <c r="H809" s="670" t="n">
        <v>31028</v>
      </c>
      <c r="I809" s="670" t="n">
        <v>3508552559</v>
      </c>
      <c r="J809" s="671" t="s">
        <v>1283</v>
      </c>
      <c r="L809" s="672" t="n">
        <f aca="false">I808+H809</f>
        <v>3508552559</v>
      </c>
      <c r="M809" s="672" t="n">
        <f aca="false">I809-L809</f>
        <v>0</v>
      </c>
    </row>
    <row r="810" customFormat="false" ht="15" hidden="false" customHeight="false" outlineLevel="0" collapsed="false">
      <c r="A810" s="668" t="s">
        <v>1453</v>
      </c>
      <c r="B810" s="669" t="n">
        <v>44519</v>
      </c>
      <c r="C810" s="668" t="s">
        <v>1280</v>
      </c>
      <c r="D810" s="668" t="s">
        <v>1281</v>
      </c>
      <c r="E810" s="668" t="s">
        <v>1376</v>
      </c>
      <c r="F810" s="670" t="n">
        <v>-226000</v>
      </c>
      <c r="G810" s="670" t="n">
        <v>0</v>
      </c>
      <c r="H810" s="670" t="n">
        <v>226000</v>
      </c>
      <c r="I810" s="670" t="n">
        <v>3508778559</v>
      </c>
      <c r="J810" s="671" t="s">
        <v>1283</v>
      </c>
      <c r="L810" s="672" t="n">
        <f aca="false">I809+H810</f>
        <v>3508778559</v>
      </c>
      <c r="M810" s="672" t="n">
        <f aca="false">I810-L810</f>
        <v>0</v>
      </c>
    </row>
    <row r="811" customFormat="false" ht="15" hidden="false" customHeight="false" outlineLevel="0" collapsed="false">
      <c r="A811" s="668" t="s">
        <v>1453</v>
      </c>
      <c r="B811" s="669" t="n">
        <v>44519</v>
      </c>
      <c r="C811" s="668" t="s">
        <v>1280</v>
      </c>
      <c r="D811" s="668" t="s">
        <v>1281</v>
      </c>
      <c r="E811" s="668" t="s">
        <v>1318</v>
      </c>
      <c r="F811" s="670" t="n">
        <v>-3134000</v>
      </c>
      <c r="G811" s="670" t="n">
        <v>0</v>
      </c>
      <c r="H811" s="670" t="n">
        <v>3134000</v>
      </c>
      <c r="I811" s="670" t="n">
        <v>3511912559</v>
      </c>
      <c r="J811" s="671" t="s">
        <v>1283</v>
      </c>
      <c r="L811" s="672" t="n">
        <f aca="false">I810+H811</f>
        <v>3511912559</v>
      </c>
      <c r="M811" s="672" t="n">
        <f aca="false">I811-L811</f>
        <v>0</v>
      </c>
    </row>
    <row r="812" customFormat="false" ht="15" hidden="false" customHeight="false" outlineLevel="0" collapsed="false">
      <c r="A812" s="668" t="s">
        <v>1453</v>
      </c>
      <c r="B812" s="669" t="n">
        <v>44519</v>
      </c>
      <c r="C812" s="668" t="s">
        <v>1280</v>
      </c>
      <c r="D812" s="668" t="s">
        <v>1281</v>
      </c>
      <c r="E812" s="668" t="s">
        <v>1316</v>
      </c>
      <c r="F812" s="670" t="n">
        <v>-150000</v>
      </c>
      <c r="G812" s="670" t="n">
        <v>0</v>
      </c>
      <c r="H812" s="670" t="n">
        <v>150000</v>
      </c>
      <c r="I812" s="670" t="n">
        <v>3512062559</v>
      </c>
      <c r="J812" s="671" t="s">
        <v>1283</v>
      </c>
      <c r="L812" s="672" t="n">
        <f aca="false">I811+H812</f>
        <v>3512062559</v>
      </c>
      <c r="M812" s="672" t="n">
        <f aca="false">I812-L812</f>
        <v>0</v>
      </c>
    </row>
    <row r="813" customFormat="false" ht="15" hidden="false" customHeight="false" outlineLevel="0" collapsed="false">
      <c r="A813" s="668" t="s">
        <v>1453</v>
      </c>
      <c r="B813" s="669" t="n">
        <v>44519</v>
      </c>
      <c r="C813" s="668" t="s">
        <v>1280</v>
      </c>
      <c r="D813" s="668" t="s">
        <v>1281</v>
      </c>
      <c r="E813" s="668" t="s">
        <v>1293</v>
      </c>
      <c r="F813" s="670" t="n">
        <v>-40060</v>
      </c>
      <c r="G813" s="670" t="n">
        <v>0</v>
      </c>
      <c r="H813" s="670" t="n">
        <v>40060</v>
      </c>
      <c r="I813" s="670" t="n">
        <v>3512102619</v>
      </c>
      <c r="J813" s="671" t="s">
        <v>1283</v>
      </c>
      <c r="L813" s="672" t="n">
        <f aca="false">I812+H813</f>
        <v>3512102619</v>
      </c>
      <c r="M813" s="672" t="n">
        <f aca="false">I813-L813</f>
        <v>0</v>
      </c>
    </row>
    <row r="814" customFormat="false" ht="15" hidden="false" customHeight="false" outlineLevel="0" collapsed="false">
      <c r="A814" s="668" t="s">
        <v>1453</v>
      </c>
      <c r="B814" s="669" t="n">
        <v>44519</v>
      </c>
      <c r="C814" s="668" t="s">
        <v>1280</v>
      </c>
      <c r="D814" s="668" t="s">
        <v>1281</v>
      </c>
      <c r="E814" s="668" t="s">
        <v>1291</v>
      </c>
      <c r="F814" s="670" t="n">
        <v>-1865600</v>
      </c>
      <c r="G814" s="670" t="n">
        <v>0</v>
      </c>
      <c r="H814" s="670" t="n">
        <v>1865600</v>
      </c>
      <c r="I814" s="670" t="n">
        <v>3513968219</v>
      </c>
      <c r="J814" s="671" t="s">
        <v>1283</v>
      </c>
      <c r="L814" s="672" t="n">
        <f aca="false">I813+H814</f>
        <v>3513968219</v>
      </c>
      <c r="M814" s="672" t="n">
        <f aca="false">I814-L814</f>
        <v>0</v>
      </c>
    </row>
    <row r="815" customFormat="false" ht="15" hidden="false" customHeight="false" outlineLevel="0" collapsed="false">
      <c r="A815" s="668" t="s">
        <v>1453</v>
      </c>
      <c r="B815" s="669" t="n">
        <v>44519</v>
      </c>
      <c r="C815" s="668" t="s">
        <v>1280</v>
      </c>
      <c r="D815" s="668" t="s">
        <v>1281</v>
      </c>
      <c r="E815" s="668" t="s">
        <v>1318</v>
      </c>
      <c r="F815" s="670" t="n">
        <v>-147966</v>
      </c>
      <c r="G815" s="670" t="n">
        <v>0</v>
      </c>
      <c r="H815" s="670" t="n">
        <v>147966</v>
      </c>
      <c r="I815" s="670" t="n">
        <v>3514116185</v>
      </c>
      <c r="J815" s="671" t="s">
        <v>1283</v>
      </c>
      <c r="L815" s="672" t="n">
        <f aca="false">I814+H815</f>
        <v>3514116185</v>
      </c>
      <c r="M815" s="672" t="n">
        <f aca="false">I815-L815</f>
        <v>0</v>
      </c>
    </row>
    <row r="816" customFormat="false" ht="15" hidden="false" customHeight="false" outlineLevel="0" collapsed="false">
      <c r="A816" s="668" t="s">
        <v>1453</v>
      </c>
      <c r="B816" s="669" t="n">
        <v>44519</v>
      </c>
      <c r="C816" s="668" t="s">
        <v>1280</v>
      </c>
      <c r="D816" s="668" t="s">
        <v>1281</v>
      </c>
      <c r="E816" s="668" t="s">
        <v>1316</v>
      </c>
      <c r="F816" s="670" t="n">
        <v>-631500</v>
      </c>
      <c r="G816" s="670" t="n">
        <v>0</v>
      </c>
      <c r="H816" s="670" t="n">
        <v>631500</v>
      </c>
      <c r="I816" s="670" t="n">
        <v>3514747685</v>
      </c>
      <c r="J816" s="671" t="s">
        <v>1283</v>
      </c>
      <c r="L816" s="672" t="n">
        <f aca="false">I815+H816</f>
        <v>3514747685</v>
      </c>
      <c r="M816" s="672" t="n">
        <f aca="false">I816-L816</f>
        <v>0</v>
      </c>
    </row>
    <row r="817" customFormat="false" ht="15" hidden="false" customHeight="false" outlineLevel="0" collapsed="false">
      <c r="A817" s="668" t="s">
        <v>1453</v>
      </c>
      <c r="B817" s="669" t="n">
        <v>44519</v>
      </c>
      <c r="C817" s="668" t="s">
        <v>1280</v>
      </c>
      <c r="D817" s="668" t="s">
        <v>1281</v>
      </c>
      <c r="E817" s="668" t="s">
        <v>1287</v>
      </c>
      <c r="F817" s="670" t="n">
        <v>-74000</v>
      </c>
      <c r="G817" s="670" t="n">
        <v>0</v>
      </c>
      <c r="H817" s="670" t="n">
        <v>74000</v>
      </c>
      <c r="I817" s="670" t="n">
        <v>3514821685</v>
      </c>
      <c r="J817" s="671" t="s">
        <v>1283</v>
      </c>
      <c r="L817" s="672" t="n">
        <f aca="false">I816+H817</f>
        <v>3514821685</v>
      </c>
      <c r="M817" s="672" t="n">
        <f aca="false">I817-L817</f>
        <v>0</v>
      </c>
    </row>
    <row r="818" customFormat="false" ht="15" hidden="false" customHeight="false" outlineLevel="0" collapsed="false">
      <c r="A818" s="668" t="s">
        <v>1453</v>
      </c>
      <c r="B818" s="669" t="n">
        <v>44519</v>
      </c>
      <c r="C818" s="668" t="s">
        <v>1280</v>
      </c>
      <c r="D818" s="668" t="s">
        <v>1281</v>
      </c>
      <c r="E818" s="668" t="s">
        <v>1299</v>
      </c>
      <c r="F818" s="670" t="n">
        <v>-5344000</v>
      </c>
      <c r="G818" s="670" t="n">
        <v>0</v>
      </c>
      <c r="H818" s="670" t="n">
        <v>5344000</v>
      </c>
      <c r="I818" s="670" t="n">
        <v>3520165685</v>
      </c>
      <c r="J818" s="671" t="s">
        <v>1283</v>
      </c>
      <c r="L818" s="672" t="n">
        <f aca="false">I817+H818</f>
        <v>3520165685</v>
      </c>
      <c r="M818" s="672" t="n">
        <f aca="false">I818-L818</f>
        <v>0</v>
      </c>
    </row>
    <row r="819" customFormat="false" ht="15" hidden="false" customHeight="false" outlineLevel="0" collapsed="false">
      <c r="A819" s="668" t="s">
        <v>1453</v>
      </c>
      <c r="B819" s="669" t="n">
        <v>44519</v>
      </c>
      <c r="C819" s="668" t="s">
        <v>1280</v>
      </c>
      <c r="D819" s="668" t="s">
        <v>1281</v>
      </c>
      <c r="E819" s="668" t="s">
        <v>1297</v>
      </c>
      <c r="F819" s="670" t="n">
        <v>-1864500</v>
      </c>
      <c r="G819" s="670" t="n">
        <v>0</v>
      </c>
      <c r="H819" s="670" t="n">
        <v>1864500</v>
      </c>
      <c r="I819" s="670" t="n">
        <v>3522030185</v>
      </c>
      <c r="J819" s="671" t="s">
        <v>1283</v>
      </c>
      <c r="L819" s="672" t="n">
        <f aca="false">I818+H819</f>
        <v>3522030185</v>
      </c>
      <c r="M819" s="672" t="n">
        <f aca="false">I819-L819</f>
        <v>0</v>
      </c>
    </row>
    <row r="820" customFormat="false" ht="15" hidden="false" customHeight="false" outlineLevel="0" collapsed="false">
      <c r="A820" s="668" t="s">
        <v>1453</v>
      </c>
      <c r="B820" s="669" t="n">
        <v>44519</v>
      </c>
      <c r="C820" s="668" t="s">
        <v>1280</v>
      </c>
      <c r="D820" s="668" t="s">
        <v>1281</v>
      </c>
      <c r="E820" s="668" t="s">
        <v>1296</v>
      </c>
      <c r="F820" s="670" t="n">
        <v>-3403500</v>
      </c>
      <c r="G820" s="670" t="n">
        <v>0</v>
      </c>
      <c r="H820" s="670" t="n">
        <v>3403500</v>
      </c>
      <c r="I820" s="670" t="n">
        <v>3525433685</v>
      </c>
      <c r="J820" s="671" t="s">
        <v>1283</v>
      </c>
      <c r="L820" s="672" t="n">
        <f aca="false">I819+H820</f>
        <v>3525433685</v>
      </c>
      <c r="M820" s="672" t="n">
        <f aca="false">I820-L820</f>
        <v>0</v>
      </c>
    </row>
    <row r="821" customFormat="false" ht="15" hidden="false" customHeight="false" outlineLevel="0" collapsed="false">
      <c r="A821" s="668" t="s">
        <v>1453</v>
      </c>
      <c r="B821" s="669" t="n">
        <v>44519</v>
      </c>
      <c r="C821" s="668" t="s">
        <v>1285</v>
      </c>
      <c r="D821" s="668" t="s">
        <v>1281</v>
      </c>
      <c r="E821" s="668" t="s">
        <v>1320</v>
      </c>
      <c r="F821" s="670" t="n">
        <v>-8000</v>
      </c>
      <c r="G821" s="670" t="n">
        <v>0</v>
      </c>
      <c r="H821" s="670" t="n">
        <v>8000</v>
      </c>
      <c r="I821" s="670" t="n">
        <v>3525441685</v>
      </c>
      <c r="J821" s="671" t="s">
        <v>1283</v>
      </c>
      <c r="L821" s="672" t="n">
        <f aca="false">I820+H821</f>
        <v>3525441685</v>
      </c>
      <c r="M821" s="672" t="n">
        <f aca="false">I821-L821</f>
        <v>0</v>
      </c>
    </row>
    <row r="822" customFormat="false" ht="15" hidden="false" customHeight="false" outlineLevel="0" collapsed="false">
      <c r="A822" s="668" t="s">
        <v>1453</v>
      </c>
      <c r="B822" s="669" t="n">
        <v>44519</v>
      </c>
      <c r="C822" s="668" t="s">
        <v>1280</v>
      </c>
      <c r="D822" s="668" t="s">
        <v>1281</v>
      </c>
      <c r="E822" s="668" t="s">
        <v>1299</v>
      </c>
      <c r="F822" s="670" t="n">
        <v>-352928</v>
      </c>
      <c r="G822" s="670" t="n">
        <v>0</v>
      </c>
      <c r="H822" s="670" t="n">
        <v>352928</v>
      </c>
      <c r="I822" s="670" t="n">
        <v>3525794613</v>
      </c>
      <c r="J822" s="671" t="s">
        <v>1283</v>
      </c>
      <c r="L822" s="672" t="n">
        <f aca="false">I821+H822</f>
        <v>3525794613</v>
      </c>
      <c r="M822" s="672" t="n">
        <f aca="false">I822-L822</f>
        <v>0</v>
      </c>
    </row>
    <row r="823" customFormat="false" ht="15" hidden="false" customHeight="false" outlineLevel="0" collapsed="false">
      <c r="A823" s="668" t="s">
        <v>1453</v>
      </c>
      <c r="B823" s="669" t="n">
        <v>44519</v>
      </c>
      <c r="C823" s="668" t="s">
        <v>1280</v>
      </c>
      <c r="D823" s="668" t="s">
        <v>1281</v>
      </c>
      <c r="E823" s="668" t="s">
        <v>1306</v>
      </c>
      <c r="F823" s="670" t="n">
        <v>-1008350</v>
      </c>
      <c r="G823" s="670" t="n">
        <v>0</v>
      </c>
      <c r="H823" s="670" t="n">
        <v>1008350</v>
      </c>
      <c r="I823" s="670" t="n">
        <v>3526802963</v>
      </c>
      <c r="J823" s="671" t="s">
        <v>1283</v>
      </c>
      <c r="L823" s="672" t="n">
        <f aca="false">I822+H823</f>
        <v>3526802963</v>
      </c>
      <c r="M823" s="672" t="n">
        <f aca="false">I823-L823</f>
        <v>0</v>
      </c>
    </row>
    <row r="824" customFormat="false" ht="15" hidden="false" customHeight="false" outlineLevel="0" collapsed="false">
      <c r="A824" s="668" t="s">
        <v>1453</v>
      </c>
      <c r="B824" s="669" t="n">
        <v>44519</v>
      </c>
      <c r="C824" s="668" t="s">
        <v>1280</v>
      </c>
      <c r="D824" s="668" t="s">
        <v>1281</v>
      </c>
      <c r="E824" s="668" t="s">
        <v>1307</v>
      </c>
      <c r="F824" s="670" t="n">
        <v>-9551032</v>
      </c>
      <c r="G824" s="670" t="n">
        <v>0</v>
      </c>
      <c r="H824" s="670" t="n">
        <v>9551032</v>
      </c>
      <c r="I824" s="670" t="n">
        <v>3536353995</v>
      </c>
      <c r="J824" s="671" t="s">
        <v>1283</v>
      </c>
      <c r="L824" s="672" t="n">
        <f aca="false">I823+H824</f>
        <v>3536353995</v>
      </c>
      <c r="M824" s="672" t="n">
        <f aca="false">I824-L824</f>
        <v>0</v>
      </c>
    </row>
    <row r="825" customFormat="false" ht="15" hidden="false" customHeight="false" outlineLevel="0" collapsed="false">
      <c r="A825" s="668" t="s">
        <v>1453</v>
      </c>
      <c r="B825" s="669" t="n">
        <v>44519</v>
      </c>
      <c r="C825" s="668" t="s">
        <v>1280</v>
      </c>
      <c r="D825" s="668" t="s">
        <v>1281</v>
      </c>
      <c r="E825" s="668" t="s">
        <v>1292</v>
      </c>
      <c r="F825" s="670" t="n">
        <v>-1379550</v>
      </c>
      <c r="G825" s="670" t="n">
        <v>0</v>
      </c>
      <c r="H825" s="670" t="n">
        <v>1379550</v>
      </c>
      <c r="I825" s="670" t="n">
        <v>3537733545</v>
      </c>
      <c r="J825" s="671" t="s">
        <v>1283</v>
      </c>
      <c r="L825" s="672" t="n">
        <f aca="false">I824+H825</f>
        <v>3537733545</v>
      </c>
      <c r="M825" s="672" t="n">
        <f aca="false">I825-L825</f>
        <v>0</v>
      </c>
    </row>
    <row r="826" customFormat="false" ht="15" hidden="false" customHeight="false" outlineLevel="0" collapsed="false">
      <c r="A826" s="668" t="s">
        <v>1453</v>
      </c>
      <c r="B826" s="669" t="n">
        <v>44519</v>
      </c>
      <c r="C826" s="668" t="s">
        <v>1280</v>
      </c>
      <c r="D826" s="668" t="s">
        <v>1281</v>
      </c>
      <c r="E826" s="668" t="s">
        <v>1311</v>
      </c>
      <c r="F826" s="670" t="n">
        <v>-143000</v>
      </c>
      <c r="G826" s="670" t="n">
        <v>0</v>
      </c>
      <c r="H826" s="670" t="n">
        <v>143000</v>
      </c>
      <c r="I826" s="670" t="n">
        <v>3537876545</v>
      </c>
      <c r="J826" s="671" t="s">
        <v>1283</v>
      </c>
      <c r="L826" s="672" t="n">
        <f aca="false">I825+H826</f>
        <v>3537876545</v>
      </c>
      <c r="M826" s="672" t="n">
        <f aca="false">I826-L826</f>
        <v>0</v>
      </c>
    </row>
    <row r="827" customFormat="false" ht="15" hidden="false" customHeight="false" outlineLevel="0" collapsed="false">
      <c r="A827" s="668" t="s">
        <v>1453</v>
      </c>
      <c r="B827" s="669" t="n">
        <v>44519</v>
      </c>
      <c r="C827" s="668" t="s">
        <v>1285</v>
      </c>
      <c r="D827" s="668" t="s">
        <v>1281</v>
      </c>
      <c r="E827" s="668" t="s">
        <v>1322</v>
      </c>
      <c r="F827" s="670" t="n">
        <v>-1800000</v>
      </c>
      <c r="G827" s="670" t="n">
        <v>0</v>
      </c>
      <c r="H827" s="670" t="n">
        <v>1800000</v>
      </c>
      <c r="I827" s="670" t="n">
        <v>3539676545</v>
      </c>
      <c r="J827" s="671" t="s">
        <v>1283</v>
      </c>
      <c r="L827" s="672" t="n">
        <f aca="false">I826+H827</f>
        <v>3539676545</v>
      </c>
      <c r="M827" s="672" t="n">
        <f aca="false">I827-L827</f>
        <v>0</v>
      </c>
    </row>
    <row r="828" customFormat="false" ht="15" hidden="false" customHeight="false" outlineLevel="0" collapsed="false">
      <c r="A828" s="668" t="s">
        <v>1453</v>
      </c>
      <c r="B828" s="669" t="n">
        <v>44519</v>
      </c>
      <c r="C828" s="668" t="s">
        <v>1280</v>
      </c>
      <c r="D828" s="668" t="s">
        <v>1281</v>
      </c>
      <c r="E828" s="668" t="s">
        <v>1323</v>
      </c>
      <c r="F828" s="670" t="n">
        <v>-100000</v>
      </c>
      <c r="G828" s="670" t="n">
        <v>0</v>
      </c>
      <c r="H828" s="670" t="n">
        <v>100000</v>
      </c>
      <c r="I828" s="670" t="n">
        <v>3539776545</v>
      </c>
      <c r="J828" s="671" t="s">
        <v>1283</v>
      </c>
      <c r="L828" s="672" t="n">
        <f aca="false">I827+H828</f>
        <v>3539776545</v>
      </c>
      <c r="M828" s="672" t="n">
        <f aca="false">I828-L828</f>
        <v>0</v>
      </c>
    </row>
    <row r="829" customFormat="false" ht="15" hidden="false" customHeight="false" outlineLevel="0" collapsed="false">
      <c r="A829" s="668" t="s">
        <v>1455</v>
      </c>
      <c r="B829" s="669" t="n">
        <v>44520</v>
      </c>
      <c r="C829" s="668" t="s">
        <v>1280</v>
      </c>
      <c r="D829" s="668" t="s">
        <v>1281</v>
      </c>
      <c r="E829" s="668" t="s">
        <v>1297</v>
      </c>
      <c r="F829" s="670" t="n">
        <v>-2364500</v>
      </c>
      <c r="G829" s="670" t="n">
        <v>0</v>
      </c>
      <c r="H829" s="670" t="n">
        <v>2364500</v>
      </c>
      <c r="I829" s="670" t="n">
        <v>3542141045</v>
      </c>
      <c r="J829" s="671" t="s">
        <v>1283</v>
      </c>
      <c r="L829" s="672" t="n">
        <f aca="false">I828+H829</f>
        <v>3542141045</v>
      </c>
      <c r="M829" s="672" t="n">
        <f aca="false">I829-L829</f>
        <v>0</v>
      </c>
    </row>
    <row r="830" customFormat="false" ht="15" hidden="false" customHeight="false" outlineLevel="0" collapsed="false">
      <c r="A830" s="668" t="s">
        <v>1455</v>
      </c>
      <c r="B830" s="669" t="n">
        <v>44520</v>
      </c>
      <c r="C830" s="668" t="s">
        <v>1280</v>
      </c>
      <c r="D830" s="668" t="s">
        <v>1281</v>
      </c>
      <c r="E830" s="668" t="s">
        <v>1312</v>
      </c>
      <c r="F830" s="670" t="n">
        <v>-300000</v>
      </c>
      <c r="G830" s="670" t="n">
        <v>0</v>
      </c>
      <c r="H830" s="670" t="n">
        <v>300000</v>
      </c>
      <c r="I830" s="670" t="n">
        <v>3542441045</v>
      </c>
      <c r="J830" s="671" t="s">
        <v>1283</v>
      </c>
      <c r="L830" s="672" t="n">
        <f aca="false">I829+H830</f>
        <v>3542441045</v>
      </c>
      <c r="M830" s="672" t="n">
        <f aca="false">I830-L830</f>
        <v>0</v>
      </c>
    </row>
    <row r="831" customFormat="false" ht="15" hidden="false" customHeight="false" outlineLevel="0" collapsed="false">
      <c r="A831" s="668" t="s">
        <v>1455</v>
      </c>
      <c r="B831" s="669" t="n">
        <v>44520</v>
      </c>
      <c r="C831" s="668" t="s">
        <v>1280</v>
      </c>
      <c r="D831" s="668" t="s">
        <v>1281</v>
      </c>
      <c r="E831" s="668" t="s">
        <v>1456</v>
      </c>
      <c r="F831" s="670" t="n">
        <v>-5472000</v>
      </c>
      <c r="G831" s="670" t="n">
        <v>0</v>
      </c>
      <c r="H831" s="670" t="n">
        <v>5472000</v>
      </c>
      <c r="I831" s="670" t="n">
        <v>3547913045</v>
      </c>
      <c r="J831" s="671" t="s">
        <v>1283</v>
      </c>
      <c r="L831" s="672" t="n">
        <f aca="false">I830+H831</f>
        <v>3547913045</v>
      </c>
      <c r="M831" s="672" t="n">
        <f aca="false">I831-L831</f>
        <v>0</v>
      </c>
    </row>
    <row r="832" customFormat="false" ht="15" hidden="false" customHeight="false" outlineLevel="0" collapsed="false">
      <c r="A832" s="668" t="s">
        <v>1455</v>
      </c>
      <c r="B832" s="669" t="n">
        <v>44520</v>
      </c>
      <c r="C832" s="668" t="s">
        <v>1280</v>
      </c>
      <c r="D832" s="668" t="s">
        <v>1281</v>
      </c>
      <c r="E832" s="668" t="s">
        <v>1371</v>
      </c>
      <c r="F832" s="670" t="n">
        <v>-8844000</v>
      </c>
      <c r="G832" s="670" t="n">
        <v>0</v>
      </c>
      <c r="H832" s="670" t="n">
        <v>8844000</v>
      </c>
      <c r="I832" s="670" t="n">
        <v>3556757045</v>
      </c>
      <c r="J832" s="671" t="s">
        <v>1283</v>
      </c>
      <c r="L832" s="672" t="n">
        <f aca="false">I831+H832</f>
        <v>3556757045</v>
      </c>
      <c r="M832" s="672" t="n">
        <f aca="false">I832-L832</f>
        <v>0</v>
      </c>
    </row>
    <row r="833" customFormat="false" ht="15" hidden="false" customHeight="false" outlineLevel="0" collapsed="false">
      <c r="A833" s="668" t="s">
        <v>1455</v>
      </c>
      <c r="B833" s="669" t="n">
        <v>44520</v>
      </c>
      <c r="C833" s="668" t="s">
        <v>1280</v>
      </c>
      <c r="D833" s="668" t="s">
        <v>1281</v>
      </c>
      <c r="E833" s="668" t="s">
        <v>1324</v>
      </c>
      <c r="F833" s="670" t="n">
        <v>-8844000</v>
      </c>
      <c r="G833" s="670" t="n">
        <v>0</v>
      </c>
      <c r="H833" s="670" t="n">
        <v>8844000</v>
      </c>
      <c r="I833" s="670" t="n">
        <v>3565601045</v>
      </c>
      <c r="J833" s="671" t="s">
        <v>1283</v>
      </c>
      <c r="L833" s="672" t="n">
        <f aca="false">I832+H833</f>
        <v>3565601045</v>
      </c>
      <c r="M833" s="672" t="n">
        <f aca="false">I833-L833</f>
        <v>0</v>
      </c>
    </row>
    <row r="834" customFormat="false" ht="15" hidden="false" customHeight="false" outlineLevel="0" collapsed="false">
      <c r="A834" s="668" t="s">
        <v>1455</v>
      </c>
      <c r="B834" s="669" t="n">
        <v>44520</v>
      </c>
      <c r="C834" s="668" t="s">
        <v>1280</v>
      </c>
      <c r="D834" s="668" t="s">
        <v>1281</v>
      </c>
      <c r="E834" s="668" t="s">
        <v>1457</v>
      </c>
      <c r="F834" s="670" t="n">
        <v>-5451100</v>
      </c>
      <c r="G834" s="670" t="n">
        <v>0</v>
      </c>
      <c r="H834" s="670" t="n">
        <v>5451100</v>
      </c>
      <c r="I834" s="670" t="n">
        <v>3571052145</v>
      </c>
      <c r="J834" s="671" t="s">
        <v>1283</v>
      </c>
      <c r="L834" s="672" t="n">
        <f aca="false">I833+H834</f>
        <v>3571052145</v>
      </c>
      <c r="M834" s="672" t="n">
        <f aca="false">I834-L834</f>
        <v>0</v>
      </c>
    </row>
    <row r="835" customFormat="false" ht="15" hidden="false" customHeight="false" outlineLevel="0" collapsed="false">
      <c r="A835" s="668" t="s">
        <v>1455</v>
      </c>
      <c r="B835" s="669" t="n">
        <v>44520</v>
      </c>
      <c r="C835" s="668" t="s">
        <v>1280</v>
      </c>
      <c r="D835" s="668" t="s">
        <v>1281</v>
      </c>
      <c r="E835" s="668" t="s">
        <v>1292</v>
      </c>
      <c r="F835" s="670" t="n">
        <v>-1683500</v>
      </c>
      <c r="G835" s="670" t="n">
        <v>0</v>
      </c>
      <c r="H835" s="670" t="n">
        <v>1683500</v>
      </c>
      <c r="I835" s="670" t="n">
        <v>3572735645</v>
      </c>
      <c r="J835" s="671" t="s">
        <v>1283</v>
      </c>
      <c r="L835" s="672" t="n">
        <f aca="false">I834+H835</f>
        <v>3572735645</v>
      </c>
      <c r="M835" s="672" t="n">
        <f aca="false">I835-L835</f>
        <v>0</v>
      </c>
    </row>
    <row r="836" customFormat="false" ht="15" hidden="false" customHeight="false" outlineLevel="0" collapsed="false">
      <c r="A836" s="668" t="s">
        <v>1455</v>
      </c>
      <c r="B836" s="669" t="n">
        <v>44520</v>
      </c>
      <c r="C836" s="668" t="s">
        <v>1280</v>
      </c>
      <c r="D836" s="668" t="s">
        <v>1281</v>
      </c>
      <c r="E836" s="668" t="s">
        <v>1353</v>
      </c>
      <c r="F836" s="670" t="n">
        <v>-2392500</v>
      </c>
      <c r="G836" s="670" t="n">
        <v>0</v>
      </c>
      <c r="H836" s="670" t="n">
        <v>2392500</v>
      </c>
      <c r="I836" s="670" t="n">
        <v>3575128145</v>
      </c>
      <c r="J836" s="671" t="s">
        <v>1283</v>
      </c>
      <c r="L836" s="672" t="n">
        <f aca="false">I835+H836</f>
        <v>3575128145</v>
      </c>
      <c r="M836" s="672" t="n">
        <f aca="false">I836-L836</f>
        <v>0</v>
      </c>
    </row>
    <row r="837" customFormat="false" ht="15" hidden="false" customHeight="false" outlineLevel="0" collapsed="false">
      <c r="A837" s="668" t="s">
        <v>1455</v>
      </c>
      <c r="B837" s="669" t="n">
        <v>44520</v>
      </c>
      <c r="C837" s="668" t="s">
        <v>1280</v>
      </c>
      <c r="D837" s="668" t="s">
        <v>1281</v>
      </c>
      <c r="E837" s="668" t="s">
        <v>1290</v>
      </c>
      <c r="F837" s="670" t="n">
        <v>-2485500</v>
      </c>
      <c r="G837" s="670" t="n">
        <v>0</v>
      </c>
      <c r="H837" s="670" t="n">
        <v>2485500</v>
      </c>
      <c r="I837" s="670" t="n">
        <v>3577613645</v>
      </c>
      <c r="J837" s="671" t="s">
        <v>1283</v>
      </c>
      <c r="L837" s="672" t="n">
        <f aca="false">I836+H837</f>
        <v>3577613645</v>
      </c>
      <c r="M837" s="672" t="n">
        <f aca="false">I837-L837</f>
        <v>0</v>
      </c>
    </row>
    <row r="838" customFormat="false" ht="15" hidden="false" customHeight="false" outlineLevel="0" collapsed="false">
      <c r="A838" s="668" t="s">
        <v>1455</v>
      </c>
      <c r="B838" s="669" t="n">
        <v>44520</v>
      </c>
      <c r="C838" s="668" t="s">
        <v>1280</v>
      </c>
      <c r="D838" s="668" t="s">
        <v>1281</v>
      </c>
      <c r="E838" s="668" t="s">
        <v>1458</v>
      </c>
      <c r="F838" s="670" t="n">
        <v>-18900</v>
      </c>
      <c r="G838" s="670" t="n">
        <v>0</v>
      </c>
      <c r="H838" s="670" t="n">
        <v>18900</v>
      </c>
      <c r="I838" s="670" t="n">
        <v>3577632545</v>
      </c>
      <c r="J838" s="671" t="s">
        <v>1283</v>
      </c>
      <c r="L838" s="672" t="n">
        <f aca="false">I837+H838</f>
        <v>3577632545</v>
      </c>
      <c r="M838" s="672" t="n">
        <f aca="false">I838-L838</f>
        <v>0</v>
      </c>
    </row>
    <row r="839" customFormat="false" ht="15" hidden="false" customHeight="false" outlineLevel="0" collapsed="false">
      <c r="A839" s="668" t="s">
        <v>1455</v>
      </c>
      <c r="B839" s="669" t="n">
        <v>44520</v>
      </c>
      <c r="C839" s="668" t="s">
        <v>1280</v>
      </c>
      <c r="D839" s="668" t="s">
        <v>1281</v>
      </c>
      <c r="E839" s="668" t="s">
        <v>1287</v>
      </c>
      <c r="F839" s="670" t="n">
        <v>-4185000</v>
      </c>
      <c r="G839" s="670" t="n">
        <v>0</v>
      </c>
      <c r="H839" s="670" t="n">
        <v>4185000</v>
      </c>
      <c r="I839" s="670" t="n">
        <v>3581817545</v>
      </c>
      <c r="J839" s="671" t="s">
        <v>1283</v>
      </c>
      <c r="L839" s="672" t="n">
        <f aca="false">I838+H839</f>
        <v>3581817545</v>
      </c>
      <c r="M839" s="672" t="n">
        <f aca="false">I839-L839</f>
        <v>0</v>
      </c>
    </row>
    <row r="840" customFormat="false" ht="15" hidden="false" customHeight="false" outlineLevel="0" collapsed="false">
      <c r="A840" s="668" t="s">
        <v>1455</v>
      </c>
      <c r="B840" s="669" t="n">
        <v>44520</v>
      </c>
      <c r="C840" s="668" t="s">
        <v>1280</v>
      </c>
      <c r="D840" s="668" t="s">
        <v>1281</v>
      </c>
      <c r="E840" s="668" t="s">
        <v>1459</v>
      </c>
      <c r="F840" s="670" t="n">
        <v>-7152190</v>
      </c>
      <c r="G840" s="670" t="n">
        <v>0</v>
      </c>
      <c r="H840" s="670" t="n">
        <v>7152190</v>
      </c>
      <c r="I840" s="670" t="n">
        <v>3588969735</v>
      </c>
      <c r="J840" s="671" t="s">
        <v>1283</v>
      </c>
      <c r="L840" s="672" t="n">
        <f aca="false">I839+H840</f>
        <v>3588969735</v>
      </c>
      <c r="M840" s="672" t="n">
        <f aca="false">I840-L840</f>
        <v>0</v>
      </c>
    </row>
    <row r="841" customFormat="false" ht="15" hidden="false" customHeight="false" outlineLevel="0" collapsed="false">
      <c r="A841" s="668" t="s">
        <v>1455</v>
      </c>
      <c r="B841" s="669" t="n">
        <v>44520</v>
      </c>
      <c r="C841" s="668" t="s">
        <v>1280</v>
      </c>
      <c r="D841" s="668" t="s">
        <v>1281</v>
      </c>
      <c r="E841" s="668" t="s">
        <v>1328</v>
      </c>
      <c r="F841" s="670" t="n">
        <v>-2640000</v>
      </c>
      <c r="G841" s="670" t="n">
        <v>0</v>
      </c>
      <c r="H841" s="670" t="n">
        <v>2640000</v>
      </c>
      <c r="I841" s="670" t="n">
        <v>3591609735</v>
      </c>
      <c r="J841" s="671" t="s">
        <v>1283</v>
      </c>
      <c r="L841" s="672" t="n">
        <f aca="false">I840+H841</f>
        <v>3591609735</v>
      </c>
      <c r="M841" s="672" t="n">
        <f aca="false">I841-L841</f>
        <v>0</v>
      </c>
    </row>
    <row r="842" customFormat="false" ht="15" hidden="false" customHeight="false" outlineLevel="0" collapsed="false">
      <c r="A842" s="668" t="s">
        <v>1455</v>
      </c>
      <c r="B842" s="669" t="n">
        <v>44520</v>
      </c>
      <c r="C842" s="668" t="s">
        <v>1280</v>
      </c>
      <c r="D842" s="668" t="s">
        <v>1281</v>
      </c>
      <c r="E842" s="668" t="s">
        <v>1460</v>
      </c>
      <c r="F842" s="670" t="n">
        <v>-5620008</v>
      </c>
      <c r="G842" s="670" t="n">
        <v>0</v>
      </c>
      <c r="H842" s="670" t="n">
        <v>5620008</v>
      </c>
      <c r="I842" s="670" t="n">
        <v>3597229743</v>
      </c>
      <c r="J842" s="671" t="s">
        <v>1283</v>
      </c>
      <c r="L842" s="672" t="n">
        <f aca="false">I841+H842</f>
        <v>3597229743</v>
      </c>
      <c r="M842" s="672" t="n">
        <f aca="false">I842-L842</f>
        <v>0</v>
      </c>
    </row>
    <row r="843" customFormat="false" ht="15" hidden="false" customHeight="false" outlineLevel="0" collapsed="false">
      <c r="A843" s="668" t="s">
        <v>1455</v>
      </c>
      <c r="B843" s="669" t="n">
        <v>44520</v>
      </c>
      <c r="C843" s="668" t="s">
        <v>1280</v>
      </c>
      <c r="D843" s="668" t="s">
        <v>1281</v>
      </c>
      <c r="E843" s="668" t="s">
        <v>1288</v>
      </c>
      <c r="F843" s="670" t="n">
        <v>-5903474</v>
      </c>
      <c r="G843" s="670" t="n">
        <v>0</v>
      </c>
      <c r="H843" s="670" t="n">
        <v>5903474</v>
      </c>
      <c r="I843" s="670" t="n">
        <v>3603133217</v>
      </c>
      <c r="J843" s="671" t="s">
        <v>1283</v>
      </c>
      <c r="L843" s="672" t="n">
        <f aca="false">I842+H843</f>
        <v>3603133217</v>
      </c>
      <c r="M843" s="672" t="n">
        <f aca="false">I843-L843</f>
        <v>0</v>
      </c>
    </row>
    <row r="844" customFormat="false" ht="15" hidden="false" customHeight="false" outlineLevel="0" collapsed="false">
      <c r="A844" s="668" t="s">
        <v>1455</v>
      </c>
      <c r="B844" s="669" t="n">
        <v>44520</v>
      </c>
      <c r="C844" s="668" t="s">
        <v>1280</v>
      </c>
      <c r="D844" s="668" t="s">
        <v>1281</v>
      </c>
      <c r="E844" s="668" t="s">
        <v>1309</v>
      </c>
      <c r="F844" s="670" t="n">
        <v>-6473800</v>
      </c>
      <c r="G844" s="670" t="n">
        <v>0</v>
      </c>
      <c r="H844" s="670" t="n">
        <v>6473800</v>
      </c>
      <c r="I844" s="670" t="n">
        <v>3609607017</v>
      </c>
      <c r="J844" s="671" t="s">
        <v>1283</v>
      </c>
      <c r="L844" s="672" t="n">
        <f aca="false">I843+H844</f>
        <v>3609607017</v>
      </c>
      <c r="M844" s="672" t="n">
        <f aca="false">I844-L844</f>
        <v>0</v>
      </c>
    </row>
    <row r="845" customFormat="false" ht="15" hidden="false" customHeight="false" outlineLevel="0" collapsed="false">
      <c r="A845" s="668" t="s">
        <v>1455</v>
      </c>
      <c r="B845" s="669" t="n">
        <v>44520</v>
      </c>
      <c r="C845" s="668" t="s">
        <v>1285</v>
      </c>
      <c r="D845" s="668" t="s">
        <v>1281</v>
      </c>
      <c r="E845" s="668" t="s">
        <v>1461</v>
      </c>
      <c r="F845" s="670" t="n">
        <v>-450000</v>
      </c>
      <c r="G845" s="670" t="n">
        <v>0</v>
      </c>
      <c r="H845" s="670" t="n">
        <v>450000</v>
      </c>
      <c r="I845" s="670" t="n">
        <v>3610057017</v>
      </c>
      <c r="J845" s="671" t="s">
        <v>1283</v>
      </c>
      <c r="L845" s="672" t="n">
        <f aca="false">I844+H845</f>
        <v>3610057017</v>
      </c>
      <c r="M845" s="672" t="n">
        <f aca="false">I845-L845</f>
        <v>0</v>
      </c>
    </row>
    <row r="846" customFormat="false" ht="15" hidden="false" customHeight="false" outlineLevel="0" collapsed="false">
      <c r="A846" s="668" t="s">
        <v>1455</v>
      </c>
      <c r="B846" s="669" t="n">
        <v>44520</v>
      </c>
      <c r="C846" s="668" t="s">
        <v>1280</v>
      </c>
      <c r="D846" s="668" t="s">
        <v>1281</v>
      </c>
      <c r="E846" s="668" t="s">
        <v>1303</v>
      </c>
      <c r="F846" s="670" t="n">
        <v>-3390000</v>
      </c>
      <c r="G846" s="670" t="n">
        <v>0</v>
      </c>
      <c r="H846" s="670" t="n">
        <v>3390000</v>
      </c>
      <c r="I846" s="670" t="n">
        <v>3613447017</v>
      </c>
      <c r="J846" s="671" t="s">
        <v>1283</v>
      </c>
      <c r="L846" s="672" t="n">
        <f aca="false">I845+H846</f>
        <v>3613447017</v>
      </c>
      <c r="M846" s="672" t="n">
        <f aca="false">I846-L846</f>
        <v>0</v>
      </c>
    </row>
    <row r="847" customFormat="false" ht="15" hidden="false" customHeight="false" outlineLevel="0" collapsed="false">
      <c r="A847" s="668" t="s">
        <v>1455</v>
      </c>
      <c r="B847" s="669" t="n">
        <v>44520</v>
      </c>
      <c r="C847" s="668" t="s">
        <v>1280</v>
      </c>
      <c r="D847" s="668" t="s">
        <v>1281</v>
      </c>
      <c r="E847" s="668" t="s">
        <v>1299</v>
      </c>
      <c r="F847" s="670" t="n">
        <v>-7708600</v>
      </c>
      <c r="G847" s="670" t="n">
        <v>0</v>
      </c>
      <c r="H847" s="670" t="n">
        <v>7708600</v>
      </c>
      <c r="I847" s="670" t="n">
        <v>3621155617</v>
      </c>
      <c r="J847" s="671" t="s">
        <v>1283</v>
      </c>
      <c r="L847" s="672" t="n">
        <f aca="false">I846+H847</f>
        <v>3621155617</v>
      </c>
      <c r="M847" s="672" t="n">
        <f aca="false">I847-L847</f>
        <v>0</v>
      </c>
    </row>
    <row r="848" customFormat="false" ht="15" hidden="false" customHeight="false" outlineLevel="0" collapsed="false">
      <c r="A848" s="668" t="s">
        <v>1455</v>
      </c>
      <c r="B848" s="669" t="n">
        <v>44520</v>
      </c>
      <c r="C848" s="668" t="s">
        <v>1280</v>
      </c>
      <c r="D848" s="668" t="s">
        <v>1281</v>
      </c>
      <c r="E848" s="668" t="s">
        <v>1317</v>
      </c>
      <c r="F848" s="670" t="n">
        <v>-3544000</v>
      </c>
      <c r="G848" s="670" t="n">
        <v>0</v>
      </c>
      <c r="H848" s="670" t="n">
        <v>3544000</v>
      </c>
      <c r="I848" s="670" t="n">
        <v>3624699617</v>
      </c>
      <c r="J848" s="671" t="s">
        <v>1283</v>
      </c>
      <c r="L848" s="672" t="n">
        <f aca="false">I847+H848</f>
        <v>3624699617</v>
      </c>
      <c r="M848" s="672" t="n">
        <f aca="false">I848-L848</f>
        <v>0</v>
      </c>
    </row>
    <row r="849" customFormat="false" ht="15" hidden="false" customHeight="false" outlineLevel="0" collapsed="false">
      <c r="A849" s="668" t="s">
        <v>1455</v>
      </c>
      <c r="B849" s="669" t="n">
        <v>44520</v>
      </c>
      <c r="C849" s="668" t="s">
        <v>1280</v>
      </c>
      <c r="D849" s="668" t="s">
        <v>1281</v>
      </c>
      <c r="E849" s="668" t="s">
        <v>1331</v>
      </c>
      <c r="F849" s="670" t="n">
        <v>-1799000</v>
      </c>
      <c r="G849" s="670" t="n">
        <v>0</v>
      </c>
      <c r="H849" s="670" t="n">
        <v>1799000</v>
      </c>
      <c r="I849" s="670" t="n">
        <v>3626498617</v>
      </c>
      <c r="J849" s="671" t="s">
        <v>1283</v>
      </c>
      <c r="L849" s="672" t="n">
        <f aca="false">I848+H849</f>
        <v>3626498617</v>
      </c>
      <c r="M849" s="672" t="n">
        <f aca="false">I849-L849</f>
        <v>0</v>
      </c>
    </row>
    <row r="850" customFormat="false" ht="15" hidden="false" customHeight="false" outlineLevel="0" collapsed="false">
      <c r="A850" s="668" t="s">
        <v>1455</v>
      </c>
      <c r="B850" s="669" t="n">
        <v>44520</v>
      </c>
      <c r="C850" s="668" t="s">
        <v>1280</v>
      </c>
      <c r="D850" s="668" t="s">
        <v>1281</v>
      </c>
      <c r="E850" s="668" t="s">
        <v>1334</v>
      </c>
      <c r="F850" s="670" t="n">
        <v>-718800</v>
      </c>
      <c r="G850" s="670" t="n">
        <v>0</v>
      </c>
      <c r="H850" s="670" t="n">
        <v>718800</v>
      </c>
      <c r="I850" s="670" t="n">
        <v>3627217417</v>
      </c>
      <c r="J850" s="671" t="s">
        <v>1283</v>
      </c>
      <c r="L850" s="672" t="n">
        <f aca="false">I849+H850</f>
        <v>3627217417</v>
      </c>
      <c r="M850" s="672" t="n">
        <f aca="false">I850-L850</f>
        <v>0</v>
      </c>
    </row>
    <row r="851" customFormat="false" ht="15" hidden="false" customHeight="false" outlineLevel="0" collapsed="false">
      <c r="A851" s="668" t="s">
        <v>1455</v>
      </c>
      <c r="B851" s="669" t="n">
        <v>44520</v>
      </c>
      <c r="C851" s="668" t="s">
        <v>1280</v>
      </c>
      <c r="D851" s="668" t="s">
        <v>1281</v>
      </c>
      <c r="E851" s="668" t="s">
        <v>1328</v>
      </c>
      <c r="F851" s="670" t="n">
        <v>-27516</v>
      </c>
      <c r="G851" s="670" t="n">
        <v>0</v>
      </c>
      <c r="H851" s="670" t="n">
        <v>27516</v>
      </c>
      <c r="I851" s="670" t="n">
        <v>3627244933</v>
      </c>
      <c r="J851" s="671" t="s">
        <v>1283</v>
      </c>
      <c r="L851" s="672" t="n">
        <f aca="false">I850+H851</f>
        <v>3627244933</v>
      </c>
      <c r="M851" s="672" t="n">
        <f aca="false">I851-L851</f>
        <v>0</v>
      </c>
    </row>
    <row r="852" customFormat="false" ht="15" hidden="false" customHeight="false" outlineLevel="0" collapsed="false">
      <c r="A852" s="668" t="s">
        <v>1455</v>
      </c>
      <c r="B852" s="669" t="n">
        <v>44520</v>
      </c>
      <c r="C852" s="668" t="s">
        <v>1280</v>
      </c>
      <c r="D852" s="668" t="s">
        <v>1281</v>
      </c>
      <c r="E852" s="668" t="s">
        <v>1422</v>
      </c>
      <c r="F852" s="670" t="n">
        <v>-212250</v>
      </c>
      <c r="G852" s="670" t="n">
        <v>0</v>
      </c>
      <c r="H852" s="670" t="n">
        <v>212250</v>
      </c>
      <c r="I852" s="670" t="n">
        <v>3627457183</v>
      </c>
      <c r="J852" s="671" t="s">
        <v>1283</v>
      </c>
      <c r="L852" s="672" t="n">
        <f aca="false">I851+H852</f>
        <v>3627457183</v>
      </c>
      <c r="M852" s="672" t="n">
        <f aca="false">I852-L852</f>
        <v>0</v>
      </c>
    </row>
    <row r="853" customFormat="false" ht="15" hidden="false" customHeight="false" outlineLevel="0" collapsed="false">
      <c r="A853" s="668" t="s">
        <v>1455</v>
      </c>
      <c r="B853" s="669" t="n">
        <v>44520</v>
      </c>
      <c r="C853" s="668" t="s">
        <v>1280</v>
      </c>
      <c r="D853" s="668" t="s">
        <v>1281</v>
      </c>
      <c r="E853" s="668" t="s">
        <v>1336</v>
      </c>
      <c r="F853" s="670" t="n">
        <v>-7588672</v>
      </c>
      <c r="G853" s="670" t="n">
        <v>0</v>
      </c>
      <c r="H853" s="670" t="n">
        <v>7588672</v>
      </c>
      <c r="I853" s="670" t="n">
        <v>3635045855</v>
      </c>
      <c r="J853" s="671" t="s">
        <v>1283</v>
      </c>
      <c r="L853" s="672" t="n">
        <f aca="false">I852+H853</f>
        <v>3635045855</v>
      </c>
      <c r="M853" s="672" t="n">
        <f aca="false">I853-L853</f>
        <v>0</v>
      </c>
    </row>
    <row r="854" customFormat="false" ht="15" hidden="false" customHeight="false" outlineLevel="0" collapsed="false">
      <c r="A854" s="668" t="s">
        <v>1455</v>
      </c>
      <c r="B854" s="669" t="n">
        <v>44520</v>
      </c>
      <c r="C854" s="668" t="s">
        <v>1280</v>
      </c>
      <c r="D854" s="668" t="s">
        <v>1281</v>
      </c>
      <c r="E854" s="668" t="s">
        <v>1335</v>
      </c>
      <c r="F854" s="670" t="n">
        <v>-8346250</v>
      </c>
      <c r="G854" s="670" t="n">
        <v>0</v>
      </c>
      <c r="H854" s="670" t="n">
        <v>8346250</v>
      </c>
      <c r="I854" s="670" t="n">
        <v>3643392105</v>
      </c>
      <c r="J854" s="671" t="s">
        <v>1283</v>
      </c>
      <c r="L854" s="672" t="n">
        <f aca="false">I853+H854</f>
        <v>3643392105</v>
      </c>
      <c r="M854" s="672" t="n">
        <f aca="false">I854-L854</f>
        <v>0</v>
      </c>
    </row>
    <row r="855" customFormat="false" ht="15" hidden="false" customHeight="false" outlineLevel="0" collapsed="false">
      <c r="A855" s="668" t="s">
        <v>1455</v>
      </c>
      <c r="B855" s="669" t="n">
        <v>44520</v>
      </c>
      <c r="C855" s="668" t="s">
        <v>1280</v>
      </c>
      <c r="D855" s="668" t="s">
        <v>1281</v>
      </c>
      <c r="E855" s="668" t="s">
        <v>1338</v>
      </c>
      <c r="F855" s="670" t="n">
        <v>-16032</v>
      </c>
      <c r="G855" s="670" t="n">
        <v>0</v>
      </c>
      <c r="H855" s="670" t="n">
        <v>16032</v>
      </c>
      <c r="I855" s="670" t="n">
        <v>3643408137</v>
      </c>
      <c r="J855" s="671" t="s">
        <v>1283</v>
      </c>
      <c r="L855" s="672" t="n">
        <f aca="false">I854+H855</f>
        <v>3643408137</v>
      </c>
      <c r="M855" s="672" t="n">
        <f aca="false">I855-L855</f>
        <v>0</v>
      </c>
    </row>
    <row r="856" customFormat="false" ht="15" hidden="false" customHeight="false" outlineLevel="0" collapsed="false">
      <c r="A856" s="668" t="s">
        <v>1455</v>
      </c>
      <c r="B856" s="669" t="n">
        <v>44520</v>
      </c>
      <c r="C856" s="668" t="s">
        <v>1280</v>
      </c>
      <c r="D856" s="668" t="s">
        <v>1281</v>
      </c>
      <c r="E856" s="668" t="s">
        <v>1314</v>
      </c>
      <c r="F856" s="670" t="n">
        <v>-4304500</v>
      </c>
      <c r="G856" s="670" t="n">
        <v>0</v>
      </c>
      <c r="H856" s="670" t="n">
        <v>4304500</v>
      </c>
      <c r="I856" s="670" t="n">
        <v>3647712637</v>
      </c>
      <c r="J856" s="671" t="s">
        <v>1283</v>
      </c>
      <c r="L856" s="672" t="n">
        <f aca="false">I855+H856</f>
        <v>3647712637</v>
      </c>
      <c r="M856" s="672" t="n">
        <f aca="false">I856-L856</f>
        <v>0</v>
      </c>
    </row>
    <row r="857" customFormat="false" ht="15" hidden="false" customHeight="false" outlineLevel="0" collapsed="false">
      <c r="A857" s="668" t="s">
        <v>1455</v>
      </c>
      <c r="B857" s="669" t="n">
        <v>44520</v>
      </c>
      <c r="C857" s="668" t="s">
        <v>1280</v>
      </c>
      <c r="D857" s="668" t="s">
        <v>1281</v>
      </c>
      <c r="E857" s="668" t="s">
        <v>1288</v>
      </c>
      <c r="F857" s="670" t="n">
        <v>-993350</v>
      </c>
      <c r="G857" s="670" t="n">
        <v>0</v>
      </c>
      <c r="H857" s="670" t="n">
        <v>993350</v>
      </c>
      <c r="I857" s="670" t="n">
        <v>3648705987</v>
      </c>
      <c r="J857" s="671" t="s">
        <v>1283</v>
      </c>
      <c r="L857" s="672" t="n">
        <f aca="false">I856+H857</f>
        <v>3648705987</v>
      </c>
      <c r="M857" s="672" t="n">
        <f aca="false">I857-L857</f>
        <v>0</v>
      </c>
    </row>
    <row r="858" customFormat="false" ht="15" hidden="false" customHeight="false" outlineLevel="0" collapsed="false">
      <c r="A858" s="668" t="s">
        <v>1462</v>
      </c>
      <c r="B858" s="669" t="n">
        <v>44522</v>
      </c>
      <c r="C858" s="668" t="s">
        <v>1280</v>
      </c>
      <c r="D858" s="668" t="s">
        <v>1281</v>
      </c>
      <c r="E858" s="668" t="s">
        <v>1282</v>
      </c>
      <c r="F858" s="670" t="n">
        <v>-2740500</v>
      </c>
      <c r="G858" s="670" t="n">
        <v>0</v>
      </c>
      <c r="H858" s="670" t="n">
        <v>2740500</v>
      </c>
      <c r="I858" s="670" t="n">
        <v>3651446487</v>
      </c>
      <c r="J858" s="671" t="s">
        <v>1283</v>
      </c>
      <c r="L858" s="672" t="n">
        <f aca="false">I857+H858</f>
        <v>3651446487</v>
      </c>
      <c r="M858" s="672" t="n">
        <f aca="false">I858-L858</f>
        <v>0</v>
      </c>
    </row>
    <row r="859" customFormat="false" ht="15" hidden="false" customHeight="false" outlineLevel="0" collapsed="false">
      <c r="A859" s="668" t="s">
        <v>1463</v>
      </c>
      <c r="B859" s="669" t="n">
        <v>44521</v>
      </c>
      <c r="C859" s="668" t="s">
        <v>1280</v>
      </c>
      <c r="D859" s="668" t="s">
        <v>1281</v>
      </c>
      <c r="E859" s="668" t="s">
        <v>1309</v>
      </c>
      <c r="F859" s="670" t="n">
        <v>-3926000</v>
      </c>
      <c r="G859" s="670" t="n">
        <v>0</v>
      </c>
      <c r="H859" s="670" t="n">
        <v>3926000</v>
      </c>
      <c r="I859" s="670" t="n">
        <v>3655372487</v>
      </c>
      <c r="J859" s="671" t="s">
        <v>1283</v>
      </c>
      <c r="L859" s="672" t="n">
        <f aca="false">I858+H859</f>
        <v>3655372487</v>
      </c>
      <c r="M859" s="672" t="n">
        <f aca="false">I859-L859</f>
        <v>0</v>
      </c>
    </row>
    <row r="860" customFormat="false" ht="15" hidden="false" customHeight="false" outlineLevel="0" collapsed="false">
      <c r="A860" s="668" t="s">
        <v>1455</v>
      </c>
      <c r="B860" s="669" t="n">
        <v>44520</v>
      </c>
      <c r="C860" s="668" t="s">
        <v>1280</v>
      </c>
      <c r="D860" s="668" t="s">
        <v>1281</v>
      </c>
      <c r="E860" s="668" t="s">
        <v>1318</v>
      </c>
      <c r="F860" s="670" t="n">
        <v>-18090</v>
      </c>
      <c r="G860" s="670" t="n">
        <v>0</v>
      </c>
      <c r="H860" s="670" t="n">
        <v>18090</v>
      </c>
      <c r="I860" s="670" t="n">
        <v>3655390577</v>
      </c>
      <c r="J860" s="671" t="s">
        <v>1283</v>
      </c>
      <c r="L860" s="672" t="n">
        <f aca="false">I859+H860</f>
        <v>3655390577</v>
      </c>
      <c r="M860" s="672" t="n">
        <f aca="false">I860-L860</f>
        <v>0</v>
      </c>
    </row>
    <row r="861" customFormat="false" ht="15" hidden="false" customHeight="false" outlineLevel="0" collapsed="false">
      <c r="A861" s="668" t="s">
        <v>1455</v>
      </c>
      <c r="B861" s="669" t="n">
        <v>44520</v>
      </c>
      <c r="C861" s="668" t="s">
        <v>1280</v>
      </c>
      <c r="D861" s="668" t="s">
        <v>1281</v>
      </c>
      <c r="E861" s="668" t="s">
        <v>1318</v>
      </c>
      <c r="F861" s="670" t="n">
        <v>-3100700</v>
      </c>
      <c r="G861" s="670" t="n">
        <v>0</v>
      </c>
      <c r="H861" s="670" t="n">
        <v>3100700</v>
      </c>
      <c r="I861" s="670" t="n">
        <v>3658491277</v>
      </c>
      <c r="J861" s="671" t="s">
        <v>1283</v>
      </c>
      <c r="L861" s="672" t="n">
        <f aca="false">I860+H861</f>
        <v>3658491277</v>
      </c>
      <c r="M861" s="672" t="n">
        <f aca="false">I861-L861</f>
        <v>0</v>
      </c>
    </row>
    <row r="862" customFormat="false" ht="15" hidden="false" customHeight="false" outlineLevel="0" collapsed="false">
      <c r="A862" s="668" t="s">
        <v>1455</v>
      </c>
      <c r="B862" s="669" t="n">
        <v>44520</v>
      </c>
      <c r="C862" s="668" t="s">
        <v>1280</v>
      </c>
      <c r="D862" s="668" t="s">
        <v>1281</v>
      </c>
      <c r="E862" s="668" t="s">
        <v>1287</v>
      </c>
      <c r="F862" s="670" t="n">
        <v>-35000</v>
      </c>
      <c r="G862" s="670" t="n">
        <v>0</v>
      </c>
      <c r="H862" s="670" t="n">
        <v>35000</v>
      </c>
      <c r="I862" s="670" t="n">
        <v>3658526277</v>
      </c>
      <c r="J862" s="671" t="s">
        <v>1283</v>
      </c>
      <c r="L862" s="672" t="n">
        <f aca="false">I861+H862</f>
        <v>3658526277</v>
      </c>
      <c r="M862" s="672" t="n">
        <f aca="false">I862-L862</f>
        <v>0</v>
      </c>
    </row>
    <row r="863" customFormat="false" ht="15" hidden="false" customHeight="false" outlineLevel="0" collapsed="false">
      <c r="A863" s="668" t="s">
        <v>1455</v>
      </c>
      <c r="B863" s="669" t="n">
        <v>44520</v>
      </c>
      <c r="C863" s="668" t="s">
        <v>1280</v>
      </c>
      <c r="D863" s="668" t="s">
        <v>1281</v>
      </c>
      <c r="E863" s="668" t="s">
        <v>1287</v>
      </c>
      <c r="F863" s="670" t="n">
        <v>-135000</v>
      </c>
      <c r="G863" s="670" t="n">
        <v>0</v>
      </c>
      <c r="H863" s="670" t="n">
        <v>135000</v>
      </c>
      <c r="I863" s="670" t="n">
        <v>3658661277</v>
      </c>
      <c r="J863" s="671" t="s">
        <v>1283</v>
      </c>
      <c r="L863" s="672" t="n">
        <f aca="false">I862+H863</f>
        <v>3658661277</v>
      </c>
      <c r="M863" s="672" t="n">
        <f aca="false">I863-L863</f>
        <v>0</v>
      </c>
    </row>
    <row r="864" customFormat="false" ht="15" hidden="false" customHeight="false" outlineLevel="0" collapsed="false">
      <c r="A864" s="668" t="s">
        <v>1455</v>
      </c>
      <c r="B864" s="669" t="n">
        <v>44520</v>
      </c>
      <c r="C864" s="668" t="s">
        <v>1280</v>
      </c>
      <c r="D864" s="668" t="s">
        <v>1281</v>
      </c>
      <c r="E864" s="668" t="s">
        <v>1287</v>
      </c>
      <c r="F864" s="670" t="n">
        <v>-5524</v>
      </c>
      <c r="G864" s="670" t="n">
        <v>0</v>
      </c>
      <c r="H864" s="670" t="n">
        <v>5524</v>
      </c>
      <c r="I864" s="670" t="n">
        <v>3658666801</v>
      </c>
      <c r="J864" s="671" t="s">
        <v>1283</v>
      </c>
      <c r="L864" s="672" t="n">
        <f aca="false">I863+H864</f>
        <v>3658666801</v>
      </c>
      <c r="M864" s="672" t="n">
        <f aca="false">I864-L864</f>
        <v>0</v>
      </c>
    </row>
    <row r="865" customFormat="false" ht="15" hidden="false" customHeight="false" outlineLevel="0" collapsed="false">
      <c r="A865" s="668" t="s">
        <v>1455</v>
      </c>
      <c r="B865" s="669" t="n">
        <v>44520</v>
      </c>
      <c r="C865" s="668" t="s">
        <v>1280</v>
      </c>
      <c r="D865" s="668" t="s">
        <v>1281</v>
      </c>
      <c r="E865" s="668" t="s">
        <v>1307</v>
      </c>
      <c r="F865" s="670" t="n">
        <v>-34750</v>
      </c>
      <c r="G865" s="670" t="n">
        <v>0</v>
      </c>
      <c r="H865" s="670" t="n">
        <v>34750</v>
      </c>
      <c r="I865" s="670" t="n">
        <v>3658701551</v>
      </c>
      <c r="J865" s="671" t="s">
        <v>1283</v>
      </c>
      <c r="L865" s="672" t="n">
        <f aca="false">I864+H865</f>
        <v>3658701551</v>
      </c>
      <c r="M865" s="672" t="n">
        <f aca="false">I865-L865</f>
        <v>0</v>
      </c>
    </row>
    <row r="866" customFormat="false" ht="15" hidden="false" customHeight="false" outlineLevel="0" collapsed="false">
      <c r="A866" s="668" t="s">
        <v>1455</v>
      </c>
      <c r="B866" s="669" t="n">
        <v>44520</v>
      </c>
      <c r="C866" s="668" t="s">
        <v>1280</v>
      </c>
      <c r="D866" s="668" t="s">
        <v>1281</v>
      </c>
      <c r="E866" s="668" t="s">
        <v>1376</v>
      </c>
      <c r="F866" s="670" t="n">
        <v>-755000</v>
      </c>
      <c r="G866" s="670" t="n">
        <v>0</v>
      </c>
      <c r="H866" s="670" t="n">
        <v>755000</v>
      </c>
      <c r="I866" s="670" t="n">
        <v>3659456551</v>
      </c>
      <c r="J866" s="671" t="s">
        <v>1283</v>
      </c>
      <c r="L866" s="672" t="n">
        <f aca="false">I865+H866</f>
        <v>3659456551</v>
      </c>
      <c r="M866" s="672" t="n">
        <f aca="false">I866-L866</f>
        <v>0</v>
      </c>
    </row>
    <row r="867" customFormat="false" ht="15" hidden="false" customHeight="false" outlineLevel="0" collapsed="false">
      <c r="A867" s="668" t="s">
        <v>1455</v>
      </c>
      <c r="B867" s="669" t="n">
        <v>44520</v>
      </c>
      <c r="C867" s="668" t="s">
        <v>1280</v>
      </c>
      <c r="D867" s="668" t="s">
        <v>1281</v>
      </c>
      <c r="E867" s="668" t="s">
        <v>1287</v>
      </c>
      <c r="F867" s="670" t="n">
        <v>-99600</v>
      </c>
      <c r="G867" s="670" t="n">
        <v>0</v>
      </c>
      <c r="H867" s="670" t="n">
        <v>99600</v>
      </c>
      <c r="I867" s="670" t="n">
        <v>3659556151</v>
      </c>
      <c r="J867" s="671" t="s">
        <v>1283</v>
      </c>
      <c r="L867" s="672" t="n">
        <f aca="false">I866+H867</f>
        <v>3659556151</v>
      </c>
      <c r="M867" s="672" t="n">
        <f aca="false">I867-L867</f>
        <v>0</v>
      </c>
    </row>
    <row r="868" customFormat="false" ht="15" hidden="false" customHeight="false" outlineLevel="0" collapsed="false">
      <c r="A868" s="668" t="s">
        <v>1455</v>
      </c>
      <c r="B868" s="669" t="n">
        <v>44520</v>
      </c>
      <c r="C868" s="668" t="s">
        <v>1280</v>
      </c>
      <c r="D868" s="668" t="s">
        <v>1281</v>
      </c>
      <c r="E868" s="668" t="s">
        <v>1299</v>
      </c>
      <c r="F868" s="670" t="n">
        <v>-241150</v>
      </c>
      <c r="G868" s="670" t="n">
        <v>0</v>
      </c>
      <c r="H868" s="670" t="n">
        <v>241150</v>
      </c>
      <c r="I868" s="670" t="n">
        <v>3659797301</v>
      </c>
      <c r="J868" s="671" t="s">
        <v>1283</v>
      </c>
      <c r="L868" s="672" t="n">
        <f aca="false">I867+H868</f>
        <v>3659797301</v>
      </c>
      <c r="M868" s="672" t="n">
        <f aca="false">I868-L868</f>
        <v>0</v>
      </c>
    </row>
    <row r="869" customFormat="false" ht="15" hidden="false" customHeight="false" outlineLevel="0" collapsed="false">
      <c r="A869" s="668" t="s">
        <v>1455</v>
      </c>
      <c r="B869" s="669" t="n">
        <v>44520</v>
      </c>
      <c r="C869" s="668" t="s">
        <v>1285</v>
      </c>
      <c r="D869" s="668" t="s">
        <v>1281</v>
      </c>
      <c r="E869" s="668" t="s">
        <v>1388</v>
      </c>
      <c r="F869" s="670" t="n">
        <v>-50579800</v>
      </c>
      <c r="G869" s="670" t="n">
        <v>0</v>
      </c>
      <c r="H869" s="670" t="n">
        <v>50579800</v>
      </c>
      <c r="I869" s="670" t="n">
        <v>3710377101</v>
      </c>
      <c r="J869" s="671" t="s">
        <v>1283</v>
      </c>
      <c r="L869" s="672" t="n">
        <f aca="false">I868+H869</f>
        <v>3710377101</v>
      </c>
      <c r="M869" s="672" t="n">
        <f aca="false">I869-L869</f>
        <v>0</v>
      </c>
    </row>
    <row r="870" customFormat="false" ht="15" hidden="false" customHeight="false" outlineLevel="0" collapsed="false">
      <c r="A870" s="668" t="s">
        <v>1455</v>
      </c>
      <c r="B870" s="669" t="n">
        <v>44520</v>
      </c>
      <c r="C870" s="668" t="s">
        <v>1280</v>
      </c>
      <c r="D870" s="668" t="s">
        <v>1281</v>
      </c>
      <c r="E870" s="668" t="s">
        <v>1323</v>
      </c>
      <c r="F870" s="670" t="n">
        <v>-87500</v>
      </c>
      <c r="G870" s="670" t="n">
        <v>0</v>
      </c>
      <c r="H870" s="670" t="n">
        <v>87500</v>
      </c>
      <c r="I870" s="670" t="n">
        <v>3710464601</v>
      </c>
      <c r="J870" s="671" t="s">
        <v>1283</v>
      </c>
      <c r="L870" s="672" t="n">
        <f aca="false">I869+H870</f>
        <v>3710464601</v>
      </c>
      <c r="M870" s="672" t="n">
        <f aca="false">I870-L870</f>
        <v>0</v>
      </c>
    </row>
    <row r="871" customFormat="false" ht="15" hidden="false" customHeight="false" outlineLevel="0" collapsed="false">
      <c r="A871" s="668" t="s">
        <v>1455</v>
      </c>
      <c r="B871" s="669" t="n">
        <v>44520</v>
      </c>
      <c r="C871" s="668" t="s">
        <v>1280</v>
      </c>
      <c r="D871" s="668" t="s">
        <v>1281</v>
      </c>
      <c r="E871" s="668" t="s">
        <v>1346</v>
      </c>
      <c r="F871" s="670" t="n">
        <v>-56500</v>
      </c>
      <c r="G871" s="670" t="n">
        <v>0</v>
      </c>
      <c r="H871" s="670" t="n">
        <v>56500</v>
      </c>
      <c r="I871" s="670" t="n">
        <v>3710521101</v>
      </c>
      <c r="J871" s="671" t="s">
        <v>1283</v>
      </c>
      <c r="L871" s="672" t="n">
        <f aca="false">I870+H871</f>
        <v>3710521101</v>
      </c>
      <c r="M871" s="672" t="n">
        <f aca="false">I871-L871</f>
        <v>0</v>
      </c>
    </row>
    <row r="872" customFormat="false" ht="15" hidden="false" customHeight="false" outlineLevel="0" collapsed="false">
      <c r="A872" s="668" t="s">
        <v>1455</v>
      </c>
      <c r="B872" s="669" t="n">
        <v>44520</v>
      </c>
      <c r="C872" s="668" t="s">
        <v>1285</v>
      </c>
      <c r="D872" s="668" t="s">
        <v>1281</v>
      </c>
      <c r="E872" s="668" t="s">
        <v>1415</v>
      </c>
      <c r="F872" s="670" t="n">
        <v>-99277</v>
      </c>
      <c r="G872" s="670" t="n">
        <v>0</v>
      </c>
      <c r="H872" s="670" t="n">
        <v>99277</v>
      </c>
      <c r="I872" s="670" t="n">
        <v>3710620378</v>
      </c>
      <c r="J872" s="671" t="s">
        <v>1283</v>
      </c>
      <c r="L872" s="672" t="n">
        <f aca="false">I871+H872</f>
        <v>3710620378</v>
      </c>
      <c r="M872" s="672" t="n">
        <f aca="false">I872-L872</f>
        <v>0</v>
      </c>
    </row>
    <row r="873" customFormat="false" ht="15" hidden="false" customHeight="false" outlineLevel="0" collapsed="false">
      <c r="A873" s="668" t="s">
        <v>1455</v>
      </c>
      <c r="B873" s="669" t="n">
        <v>44520</v>
      </c>
      <c r="C873" s="668" t="s">
        <v>1285</v>
      </c>
      <c r="D873" s="668" t="s">
        <v>1281</v>
      </c>
      <c r="E873" s="668" t="s">
        <v>1322</v>
      </c>
      <c r="F873" s="670" t="n">
        <v>-1800000</v>
      </c>
      <c r="G873" s="670" t="n">
        <v>0</v>
      </c>
      <c r="H873" s="670" t="n">
        <v>1800000</v>
      </c>
      <c r="I873" s="670" t="n">
        <v>3712420378</v>
      </c>
      <c r="J873" s="671" t="s">
        <v>1283</v>
      </c>
      <c r="L873" s="672" t="n">
        <f aca="false">I872+H873</f>
        <v>3712420378</v>
      </c>
      <c r="M873" s="672" t="n">
        <f aca="false">I873-L873</f>
        <v>0</v>
      </c>
    </row>
    <row r="874" customFormat="false" ht="15" hidden="false" customHeight="false" outlineLevel="0" collapsed="false">
      <c r="A874" s="668" t="s">
        <v>1462</v>
      </c>
      <c r="B874" s="669" t="n">
        <v>44522</v>
      </c>
      <c r="C874" s="668" t="s">
        <v>1280</v>
      </c>
      <c r="D874" s="668" t="s">
        <v>1281</v>
      </c>
      <c r="E874" s="668" t="s">
        <v>1301</v>
      </c>
      <c r="F874" s="670" t="n">
        <v>-4628900</v>
      </c>
      <c r="G874" s="670" t="n">
        <v>0</v>
      </c>
      <c r="H874" s="670" t="n">
        <v>4628900</v>
      </c>
      <c r="I874" s="670" t="n">
        <v>3717049278</v>
      </c>
      <c r="J874" s="671" t="s">
        <v>1283</v>
      </c>
      <c r="L874" s="672" t="n">
        <f aca="false">I873+H874</f>
        <v>3717049278</v>
      </c>
      <c r="M874" s="672" t="n">
        <f aca="false">I874-L874</f>
        <v>0</v>
      </c>
    </row>
    <row r="875" customFormat="false" ht="15" hidden="false" customHeight="false" outlineLevel="0" collapsed="false">
      <c r="A875" s="668" t="s">
        <v>1462</v>
      </c>
      <c r="B875" s="669" t="n">
        <v>44522</v>
      </c>
      <c r="C875" s="668" t="s">
        <v>1280</v>
      </c>
      <c r="D875" s="668" t="s">
        <v>1281</v>
      </c>
      <c r="E875" s="668" t="s">
        <v>1282</v>
      </c>
      <c r="F875" s="670" t="n">
        <v>-1088500</v>
      </c>
      <c r="G875" s="670" t="n">
        <v>0</v>
      </c>
      <c r="H875" s="670" t="n">
        <v>1088500</v>
      </c>
      <c r="I875" s="670" t="n">
        <v>3718137778</v>
      </c>
      <c r="J875" s="671" t="s">
        <v>1283</v>
      </c>
      <c r="L875" s="672" t="n">
        <f aca="false">I874+H875</f>
        <v>3718137778</v>
      </c>
      <c r="M875" s="672" t="n">
        <f aca="false">I875-L875</f>
        <v>0</v>
      </c>
    </row>
    <row r="876" customFormat="false" ht="15" hidden="false" customHeight="false" outlineLevel="0" collapsed="false">
      <c r="A876" s="668" t="s">
        <v>1462</v>
      </c>
      <c r="B876" s="669" t="n">
        <v>44522</v>
      </c>
      <c r="C876" s="668" t="s">
        <v>1280</v>
      </c>
      <c r="D876" s="668" t="s">
        <v>1281</v>
      </c>
      <c r="E876" s="668" t="s">
        <v>1307</v>
      </c>
      <c r="F876" s="670" t="n">
        <v>-7334750</v>
      </c>
      <c r="G876" s="670" t="n">
        <v>0</v>
      </c>
      <c r="H876" s="670" t="n">
        <v>7334750</v>
      </c>
      <c r="I876" s="670" t="n">
        <v>3725472528</v>
      </c>
      <c r="J876" s="671" t="s">
        <v>1283</v>
      </c>
      <c r="L876" s="672" t="n">
        <f aca="false">I875+H876</f>
        <v>3725472528</v>
      </c>
      <c r="M876" s="672" t="n">
        <f aca="false">I876-L876</f>
        <v>0</v>
      </c>
    </row>
    <row r="877" customFormat="false" ht="15" hidden="false" customHeight="false" outlineLevel="0" collapsed="false">
      <c r="A877" s="668" t="s">
        <v>1462</v>
      </c>
      <c r="B877" s="669" t="n">
        <v>44522</v>
      </c>
      <c r="C877" s="668" t="s">
        <v>1280</v>
      </c>
      <c r="D877" s="668" t="s">
        <v>1281</v>
      </c>
      <c r="E877" s="668" t="s">
        <v>1287</v>
      </c>
      <c r="F877" s="670" t="n">
        <v>-7610750</v>
      </c>
      <c r="G877" s="670" t="n">
        <v>0</v>
      </c>
      <c r="H877" s="670" t="n">
        <v>7610750</v>
      </c>
      <c r="I877" s="670" t="n">
        <v>3733083278</v>
      </c>
      <c r="J877" s="671" t="s">
        <v>1283</v>
      </c>
      <c r="L877" s="672" t="n">
        <f aca="false">I876+H877</f>
        <v>3733083278</v>
      </c>
      <c r="M877" s="672" t="n">
        <f aca="false">I877-L877</f>
        <v>0</v>
      </c>
    </row>
    <row r="878" customFormat="false" ht="15" hidden="false" customHeight="false" outlineLevel="0" collapsed="false">
      <c r="A878" s="668" t="s">
        <v>1462</v>
      </c>
      <c r="B878" s="669" t="n">
        <v>44522</v>
      </c>
      <c r="C878" s="668" t="s">
        <v>1280</v>
      </c>
      <c r="D878" s="668" t="s">
        <v>1281</v>
      </c>
      <c r="E878" s="668" t="s">
        <v>1314</v>
      </c>
      <c r="F878" s="670" t="n">
        <v>-4768500</v>
      </c>
      <c r="G878" s="670" t="n">
        <v>0</v>
      </c>
      <c r="H878" s="670" t="n">
        <v>4768500</v>
      </c>
      <c r="I878" s="670" t="n">
        <v>3737851778</v>
      </c>
      <c r="J878" s="671" t="s">
        <v>1283</v>
      </c>
      <c r="L878" s="672" t="n">
        <f aca="false">I877+H878</f>
        <v>3737851778</v>
      </c>
      <c r="M878" s="672" t="n">
        <f aca="false">I878-L878</f>
        <v>0</v>
      </c>
    </row>
    <row r="879" customFormat="false" ht="15" hidden="false" customHeight="false" outlineLevel="0" collapsed="false">
      <c r="A879" s="668" t="s">
        <v>1462</v>
      </c>
      <c r="B879" s="669" t="n">
        <v>44522</v>
      </c>
      <c r="C879" s="668" t="s">
        <v>1280</v>
      </c>
      <c r="D879" s="668" t="s">
        <v>1281</v>
      </c>
      <c r="E879" s="668" t="s">
        <v>1299</v>
      </c>
      <c r="F879" s="670" t="n">
        <v>-6064766</v>
      </c>
      <c r="G879" s="670" t="n">
        <v>0</v>
      </c>
      <c r="H879" s="670" t="n">
        <v>6064766</v>
      </c>
      <c r="I879" s="670" t="n">
        <v>3743916544</v>
      </c>
      <c r="J879" s="671" t="s">
        <v>1283</v>
      </c>
      <c r="L879" s="672" t="n">
        <f aca="false">I878+H879</f>
        <v>3743916544</v>
      </c>
      <c r="M879" s="672" t="n">
        <f aca="false">I879-L879</f>
        <v>0</v>
      </c>
    </row>
    <row r="880" customFormat="false" ht="15" hidden="false" customHeight="false" outlineLevel="0" collapsed="false">
      <c r="A880" s="668" t="s">
        <v>1462</v>
      </c>
      <c r="B880" s="669" t="n">
        <v>44522</v>
      </c>
      <c r="C880" s="668" t="s">
        <v>1280</v>
      </c>
      <c r="D880" s="668" t="s">
        <v>1281</v>
      </c>
      <c r="E880" s="668" t="s">
        <v>1291</v>
      </c>
      <c r="F880" s="670" t="n">
        <v>-1256650</v>
      </c>
      <c r="G880" s="670" t="n">
        <v>0</v>
      </c>
      <c r="H880" s="670" t="n">
        <v>1256650</v>
      </c>
      <c r="I880" s="670" t="n">
        <v>3745173194</v>
      </c>
      <c r="J880" s="671" t="s">
        <v>1283</v>
      </c>
      <c r="L880" s="672" t="n">
        <f aca="false">I879+H880</f>
        <v>3745173194</v>
      </c>
      <c r="M880" s="672" t="n">
        <f aca="false">I880-L880</f>
        <v>0</v>
      </c>
    </row>
    <row r="881" customFormat="false" ht="15" hidden="false" customHeight="false" outlineLevel="0" collapsed="false">
      <c r="A881" s="668" t="s">
        <v>1462</v>
      </c>
      <c r="B881" s="669" t="n">
        <v>44522</v>
      </c>
      <c r="C881" s="668" t="s">
        <v>1280</v>
      </c>
      <c r="D881" s="668" t="s">
        <v>1281</v>
      </c>
      <c r="E881" s="668" t="s">
        <v>1288</v>
      </c>
      <c r="F881" s="670" t="n">
        <v>-3816500</v>
      </c>
      <c r="G881" s="670" t="n">
        <v>0</v>
      </c>
      <c r="H881" s="670" t="n">
        <v>3816500</v>
      </c>
      <c r="I881" s="670" t="n">
        <v>3748989694</v>
      </c>
      <c r="J881" s="671" t="s">
        <v>1283</v>
      </c>
      <c r="L881" s="672" t="n">
        <f aca="false">I880+H881</f>
        <v>3748989694</v>
      </c>
      <c r="M881" s="672" t="n">
        <f aca="false">I881-L881</f>
        <v>0</v>
      </c>
    </row>
    <row r="882" customFormat="false" ht="15" hidden="false" customHeight="false" outlineLevel="0" collapsed="false">
      <c r="A882" s="668" t="s">
        <v>1462</v>
      </c>
      <c r="B882" s="669" t="n">
        <v>44522</v>
      </c>
      <c r="C882" s="668" t="s">
        <v>1280</v>
      </c>
      <c r="D882" s="668" t="s">
        <v>1281</v>
      </c>
      <c r="E882" s="668" t="s">
        <v>1290</v>
      </c>
      <c r="F882" s="670" t="n">
        <v>-2775500</v>
      </c>
      <c r="G882" s="670" t="n">
        <v>0</v>
      </c>
      <c r="H882" s="670" t="n">
        <v>2775500</v>
      </c>
      <c r="I882" s="670" t="n">
        <v>3751765194</v>
      </c>
      <c r="J882" s="671" t="s">
        <v>1283</v>
      </c>
      <c r="L882" s="672" t="n">
        <f aca="false">I881+H882</f>
        <v>3751765194</v>
      </c>
      <c r="M882" s="672" t="n">
        <f aca="false">I882-L882</f>
        <v>0</v>
      </c>
    </row>
    <row r="883" customFormat="false" ht="15" hidden="false" customHeight="false" outlineLevel="0" collapsed="false">
      <c r="A883" s="668" t="s">
        <v>1462</v>
      </c>
      <c r="B883" s="669" t="n">
        <v>44522</v>
      </c>
      <c r="C883" s="668" t="s">
        <v>1280</v>
      </c>
      <c r="D883" s="668" t="s">
        <v>1281</v>
      </c>
      <c r="E883" s="668" t="s">
        <v>1303</v>
      </c>
      <c r="F883" s="670" t="n">
        <v>-3342500</v>
      </c>
      <c r="G883" s="670" t="n">
        <v>0</v>
      </c>
      <c r="H883" s="670" t="n">
        <v>3342500</v>
      </c>
      <c r="I883" s="670" t="n">
        <v>3755107694</v>
      </c>
      <c r="J883" s="671" t="s">
        <v>1283</v>
      </c>
      <c r="L883" s="672" t="n">
        <f aca="false">I882+H883</f>
        <v>3755107694</v>
      </c>
      <c r="M883" s="672" t="n">
        <f aca="false">I883-L883</f>
        <v>0</v>
      </c>
    </row>
    <row r="884" customFormat="false" ht="15" hidden="false" customHeight="false" outlineLevel="0" collapsed="false">
      <c r="A884" s="668" t="s">
        <v>1462</v>
      </c>
      <c r="B884" s="669" t="n">
        <v>44522</v>
      </c>
      <c r="C884" s="668" t="s">
        <v>1280</v>
      </c>
      <c r="D884" s="668" t="s">
        <v>1281</v>
      </c>
      <c r="E884" s="668" t="s">
        <v>1297</v>
      </c>
      <c r="F884" s="670" t="n">
        <v>-2376000</v>
      </c>
      <c r="G884" s="670" t="n">
        <v>0</v>
      </c>
      <c r="H884" s="670" t="n">
        <v>2376000</v>
      </c>
      <c r="I884" s="670" t="n">
        <v>3757483694</v>
      </c>
      <c r="J884" s="671" t="s">
        <v>1283</v>
      </c>
      <c r="L884" s="672" t="n">
        <f aca="false">I883+H884</f>
        <v>3757483694</v>
      </c>
      <c r="M884" s="672" t="n">
        <f aca="false">I884-L884</f>
        <v>0</v>
      </c>
    </row>
    <row r="885" customFormat="false" ht="15" hidden="false" customHeight="false" outlineLevel="0" collapsed="false">
      <c r="A885" s="668" t="s">
        <v>1464</v>
      </c>
      <c r="B885" s="669" t="n">
        <v>44523</v>
      </c>
      <c r="C885" s="668" t="s">
        <v>1280</v>
      </c>
      <c r="D885" s="668" t="s">
        <v>1281</v>
      </c>
      <c r="E885" s="668" t="s">
        <v>1282</v>
      </c>
      <c r="F885" s="670" t="n">
        <v>-902750</v>
      </c>
      <c r="G885" s="670" t="n">
        <v>0</v>
      </c>
      <c r="H885" s="670" t="n">
        <v>902750</v>
      </c>
      <c r="I885" s="670" t="n">
        <v>3758386444</v>
      </c>
      <c r="J885" s="671" t="s">
        <v>1283</v>
      </c>
      <c r="L885" s="672" t="n">
        <f aca="false">I884+H885</f>
        <v>3758386444</v>
      </c>
      <c r="M885" s="672" t="n">
        <f aca="false">I885-L885</f>
        <v>0</v>
      </c>
    </row>
    <row r="886" customFormat="false" ht="15" hidden="false" customHeight="false" outlineLevel="0" collapsed="false">
      <c r="A886" s="668" t="s">
        <v>1462</v>
      </c>
      <c r="B886" s="669" t="n">
        <v>44522</v>
      </c>
      <c r="C886" s="668" t="s">
        <v>1280</v>
      </c>
      <c r="D886" s="668" t="s">
        <v>1281</v>
      </c>
      <c r="E886" s="668" t="s">
        <v>1318</v>
      </c>
      <c r="F886" s="670" t="n">
        <v>-266700</v>
      </c>
      <c r="G886" s="670" t="n">
        <v>0</v>
      </c>
      <c r="H886" s="670" t="n">
        <v>266700</v>
      </c>
      <c r="I886" s="670" t="n">
        <v>3758653144</v>
      </c>
      <c r="J886" s="671" t="s">
        <v>1283</v>
      </c>
      <c r="L886" s="672" t="n">
        <f aca="false">I885+H886</f>
        <v>3758653144</v>
      </c>
      <c r="M886" s="672" t="n">
        <f aca="false">I886-L886</f>
        <v>0</v>
      </c>
    </row>
    <row r="887" customFormat="false" ht="15" hidden="false" customHeight="false" outlineLevel="0" collapsed="false">
      <c r="A887" s="668" t="s">
        <v>1462</v>
      </c>
      <c r="B887" s="669" t="n">
        <v>44522</v>
      </c>
      <c r="C887" s="668" t="s">
        <v>1280</v>
      </c>
      <c r="D887" s="668" t="s">
        <v>1281</v>
      </c>
      <c r="E887" s="668" t="s">
        <v>1318</v>
      </c>
      <c r="F887" s="670" t="n">
        <v>-3291600</v>
      </c>
      <c r="G887" s="670" t="n">
        <v>0</v>
      </c>
      <c r="H887" s="670" t="n">
        <v>3291600</v>
      </c>
      <c r="I887" s="670" t="n">
        <v>3761944744</v>
      </c>
      <c r="J887" s="671" t="s">
        <v>1283</v>
      </c>
      <c r="L887" s="672" t="n">
        <f aca="false">I886+H887</f>
        <v>3761944744</v>
      </c>
      <c r="M887" s="672" t="n">
        <f aca="false">I887-L887</f>
        <v>0</v>
      </c>
    </row>
    <row r="888" customFormat="false" ht="15" hidden="false" customHeight="false" outlineLevel="0" collapsed="false">
      <c r="A888" s="668" t="s">
        <v>1462</v>
      </c>
      <c r="B888" s="669" t="n">
        <v>44522</v>
      </c>
      <c r="C888" s="668" t="s">
        <v>1280</v>
      </c>
      <c r="D888" s="668" t="s">
        <v>1281</v>
      </c>
      <c r="E888" s="668" t="s">
        <v>1318</v>
      </c>
      <c r="F888" s="670" t="n">
        <v>-63090</v>
      </c>
      <c r="G888" s="670" t="n">
        <v>0</v>
      </c>
      <c r="H888" s="670" t="n">
        <v>63090</v>
      </c>
      <c r="I888" s="670" t="n">
        <v>3762007834</v>
      </c>
      <c r="J888" s="671" t="s">
        <v>1283</v>
      </c>
      <c r="L888" s="672" t="n">
        <f aca="false">I887+H888</f>
        <v>3762007834</v>
      </c>
      <c r="M888" s="672" t="n">
        <f aca="false">I888-L888</f>
        <v>0</v>
      </c>
    </row>
    <row r="889" customFormat="false" ht="15" hidden="false" customHeight="false" outlineLevel="0" collapsed="false">
      <c r="A889" s="668" t="s">
        <v>1462</v>
      </c>
      <c r="B889" s="669" t="n">
        <v>44522</v>
      </c>
      <c r="C889" s="668" t="s">
        <v>1280</v>
      </c>
      <c r="D889" s="668" t="s">
        <v>1281</v>
      </c>
      <c r="E889" s="668" t="s">
        <v>1309</v>
      </c>
      <c r="F889" s="670" t="n">
        <v>-8419500</v>
      </c>
      <c r="G889" s="670" t="n">
        <v>0</v>
      </c>
      <c r="H889" s="670" t="n">
        <v>8419500</v>
      </c>
      <c r="I889" s="670" t="n">
        <v>3770427334</v>
      </c>
      <c r="J889" s="671" t="s">
        <v>1283</v>
      </c>
      <c r="L889" s="672" t="n">
        <f aca="false">I888+H889</f>
        <v>3770427334</v>
      </c>
      <c r="M889" s="672" t="n">
        <f aca="false">I889-L889</f>
        <v>0</v>
      </c>
    </row>
    <row r="890" customFormat="false" ht="15" hidden="false" customHeight="false" outlineLevel="0" collapsed="false">
      <c r="A890" s="668" t="s">
        <v>1462</v>
      </c>
      <c r="B890" s="669" t="n">
        <v>44522</v>
      </c>
      <c r="C890" s="668" t="s">
        <v>1280</v>
      </c>
      <c r="D890" s="668" t="s">
        <v>1281</v>
      </c>
      <c r="E890" s="668" t="s">
        <v>1376</v>
      </c>
      <c r="F890" s="670" t="n">
        <v>-755000</v>
      </c>
      <c r="G890" s="670" t="n">
        <v>0</v>
      </c>
      <c r="H890" s="670" t="n">
        <v>755000</v>
      </c>
      <c r="I890" s="670" t="n">
        <v>3771182334</v>
      </c>
      <c r="J890" s="671" t="s">
        <v>1283</v>
      </c>
      <c r="L890" s="672" t="n">
        <f aca="false">I889+H890</f>
        <v>3771182334</v>
      </c>
      <c r="M890" s="672" t="n">
        <f aca="false">I890-L890</f>
        <v>0</v>
      </c>
    </row>
    <row r="891" customFormat="false" ht="15" hidden="false" customHeight="false" outlineLevel="0" collapsed="false">
      <c r="A891" s="668" t="s">
        <v>1462</v>
      </c>
      <c r="B891" s="669" t="n">
        <v>44522</v>
      </c>
      <c r="C891" s="668" t="s">
        <v>1280</v>
      </c>
      <c r="D891" s="668" t="s">
        <v>1281</v>
      </c>
      <c r="E891" s="668" t="s">
        <v>1376</v>
      </c>
      <c r="F891" s="670" t="n">
        <v>-282500</v>
      </c>
      <c r="G891" s="670" t="n">
        <v>0</v>
      </c>
      <c r="H891" s="670" t="n">
        <v>282500</v>
      </c>
      <c r="I891" s="670" t="n">
        <v>3771464834</v>
      </c>
      <c r="J891" s="671" t="s">
        <v>1283</v>
      </c>
      <c r="L891" s="672" t="n">
        <f aca="false">I890+H891</f>
        <v>3771464834</v>
      </c>
      <c r="M891" s="672" t="n">
        <f aca="false">I891-L891</f>
        <v>0</v>
      </c>
    </row>
    <row r="892" customFormat="false" ht="15" hidden="false" customHeight="false" outlineLevel="0" collapsed="false">
      <c r="A892" s="668" t="s">
        <v>1462</v>
      </c>
      <c r="B892" s="669" t="n">
        <v>44522</v>
      </c>
      <c r="C892" s="668" t="s">
        <v>1280</v>
      </c>
      <c r="D892" s="668" t="s">
        <v>1281</v>
      </c>
      <c r="E892" s="668" t="s">
        <v>1296</v>
      </c>
      <c r="F892" s="670" t="n">
        <v>-3277500</v>
      </c>
      <c r="G892" s="670" t="n">
        <v>0</v>
      </c>
      <c r="H892" s="670" t="n">
        <v>3277500</v>
      </c>
      <c r="I892" s="670" t="n">
        <v>3774742334</v>
      </c>
      <c r="J892" s="671" t="s">
        <v>1283</v>
      </c>
      <c r="L892" s="672" t="n">
        <f aca="false">I891+H892</f>
        <v>3774742334</v>
      </c>
      <c r="M892" s="672" t="n">
        <f aca="false">I892-L892</f>
        <v>0</v>
      </c>
    </row>
    <row r="893" customFormat="false" ht="15" hidden="false" customHeight="false" outlineLevel="0" collapsed="false">
      <c r="A893" s="668" t="s">
        <v>1462</v>
      </c>
      <c r="B893" s="669" t="n">
        <v>44522</v>
      </c>
      <c r="C893" s="668" t="s">
        <v>1280</v>
      </c>
      <c r="D893" s="668" t="s">
        <v>1281</v>
      </c>
      <c r="E893" s="668" t="s">
        <v>1311</v>
      </c>
      <c r="F893" s="670" t="n">
        <v>-142500</v>
      </c>
      <c r="G893" s="670" t="n">
        <v>0</v>
      </c>
      <c r="H893" s="670" t="n">
        <v>142500</v>
      </c>
      <c r="I893" s="670" t="n">
        <v>3774884834</v>
      </c>
      <c r="J893" s="671" t="s">
        <v>1283</v>
      </c>
      <c r="L893" s="672" t="n">
        <f aca="false">I892+H893</f>
        <v>3774884834</v>
      </c>
      <c r="M893" s="672" t="n">
        <f aca="false">I893-L893</f>
        <v>0</v>
      </c>
    </row>
    <row r="894" customFormat="false" ht="15" hidden="false" customHeight="false" outlineLevel="0" collapsed="false">
      <c r="A894" s="668" t="s">
        <v>1462</v>
      </c>
      <c r="B894" s="669" t="n">
        <v>44522</v>
      </c>
      <c r="C894" s="668" t="s">
        <v>1280</v>
      </c>
      <c r="D894" s="668" t="s">
        <v>1281</v>
      </c>
      <c r="E894" s="668" t="s">
        <v>1284</v>
      </c>
      <c r="F894" s="670" t="n">
        <v>-9181794</v>
      </c>
      <c r="G894" s="670" t="n">
        <v>0</v>
      </c>
      <c r="H894" s="670" t="n">
        <v>9181794</v>
      </c>
      <c r="I894" s="670" t="n">
        <v>3784066628</v>
      </c>
      <c r="J894" s="671" t="s">
        <v>1283</v>
      </c>
      <c r="L894" s="672" t="n">
        <f aca="false">I893+H894</f>
        <v>3784066628</v>
      </c>
      <c r="M894" s="672" t="n">
        <f aca="false">I894-L894</f>
        <v>0</v>
      </c>
    </row>
    <row r="895" customFormat="false" ht="15" hidden="false" customHeight="false" outlineLevel="0" collapsed="false">
      <c r="A895" s="668" t="s">
        <v>1462</v>
      </c>
      <c r="B895" s="669" t="n">
        <v>44522</v>
      </c>
      <c r="C895" s="668" t="s">
        <v>1280</v>
      </c>
      <c r="D895" s="668" t="s">
        <v>1281</v>
      </c>
      <c r="E895" s="668" t="s">
        <v>1316</v>
      </c>
      <c r="F895" s="670" t="n">
        <v>-640100</v>
      </c>
      <c r="G895" s="670" t="n">
        <v>0</v>
      </c>
      <c r="H895" s="670" t="n">
        <v>640100</v>
      </c>
      <c r="I895" s="670" t="n">
        <v>3784706728</v>
      </c>
      <c r="J895" s="671" t="s">
        <v>1283</v>
      </c>
      <c r="L895" s="672" t="n">
        <f aca="false">I894+H895</f>
        <v>3784706728</v>
      </c>
      <c r="M895" s="672" t="n">
        <f aca="false">I895-L895</f>
        <v>0</v>
      </c>
    </row>
    <row r="896" customFormat="false" ht="15" hidden="false" customHeight="false" outlineLevel="0" collapsed="false">
      <c r="A896" s="668" t="s">
        <v>1462</v>
      </c>
      <c r="B896" s="669" t="n">
        <v>44522</v>
      </c>
      <c r="C896" s="668" t="s">
        <v>1280</v>
      </c>
      <c r="D896" s="668" t="s">
        <v>1281</v>
      </c>
      <c r="E896" s="668" t="s">
        <v>1306</v>
      </c>
      <c r="F896" s="670" t="n">
        <v>-842500</v>
      </c>
      <c r="G896" s="670" t="n">
        <v>0</v>
      </c>
      <c r="H896" s="670" t="n">
        <v>842500</v>
      </c>
      <c r="I896" s="670" t="n">
        <v>3785549228</v>
      </c>
      <c r="J896" s="671" t="s">
        <v>1283</v>
      </c>
      <c r="L896" s="672" t="n">
        <f aca="false">I895+H896</f>
        <v>3785549228</v>
      </c>
      <c r="M896" s="672" t="n">
        <f aca="false">I896-L896</f>
        <v>0</v>
      </c>
    </row>
    <row r="897" customFormat="false" ht="15" hidden="false" customHeight="false" outlineLevel="0" collapsed="false">
      <c r="A897" s="668" t="s">
        <v>1462</v>
      </c>
      <c r="B897" s="669" t="n">
        <v>44522</v>
      </c>
      <c r="C897" s="668" t="s">
        <v>1280</v>
      </c>
      <c r="D897" s="668" t="s">
        <v>1281</v>
      </c>
      <c r="E897" s="668" t="s">
        <v>1317</v>
      </c>
      <c r="F897" s="670" t="n">
        <v>-4669500</v>
      </c>
      <c r="G897" s="670" t="n">
        <v>0</v>
      </c>
      <c r="H897" s="670" t="n">
        <v>4669500</v>
      </c>
      <c r="I897" s="670" t="n">
        <v>3790218728</v>
      </c>
      <c r="J897" s="671" t="s">
        <v>1283</v>
      </c>
      <c r="L897" s="672" t="n">
        <f aca="false">I896+H897</f>
        <v>3790218728</v>
      </c>
      <c r="M897" s="672" t="n">
        <f aca="false">I897-L897</f>
        <v>0</v>
      </c>
    </row>
    <row r="898" customFormat="false" ht="15" hidden="false" customHeight="false" outlineLevel="0" collapsed="false">
      <c r="A898" s="668" t="s">
        <v>1462</v>
      </c>
      <c r="B898" s="669" t="n">
        <v>44522</v>
      </c>
      <c r="C898" s="668" t="s">
        <v>1280</v>
      </c>
      <c r="D898" s="668" t="s">
        <v>1281</v>
      </c>
      <c r="E898" s="668" t="s">
        <v>1432</v>
      </c>
      <c r="F898" s="670" t="n">
        <v>-120000</v>
      </c>
      <c r="G898" s="670" t="n">
        <v>0</v>
      </c>
      <c r="H898" s="670" t="n">
        <v>120000</v>
      </c>
      <c r="I898" s="670" t="n">
        <v>3790338728</v>
      </c>
      <c r="J898" s="671" t="s">
        <v>1283</v>
      </c>
      <c r="L898" s="672" t="n">
        <f aca="false">I897+H898</f>
        <v>3790338728</v>
      </c>
      <c r="M898" s="672" t="n">
        <f aca="false">I898-L898</f>
        <v>0</v>
      </c>
    </row>
    <row r="899" customFormat="false" ht="15" hidden="false" customHeight="false" outlineLevel="0" collapsed="false">
      <c r="A899" s="668" t="s">
        <v>1462</v>
      </c>
      <c r="B899" s="669" t="n">
        <v>44522</v>
      </c>
      <c r="C899" s="668" t="s">
        <v>1280</v>
      </c>
      <c r="D899" s="668" t="s">
        <v>1281</v>
      </c>
      <c r="E899" s="668" t="s">
        <v>1324</v>
      </c>
      <c r="F899" s="670" t="n">
        <v>-4500000</v>
      </c>
      <c r="G899" s="670" t="n">
        <v>0</v>
      </c>
      <c r="H899" s="670" t="n">
        <v>4500000</v>
      </c>
      <c r="I899" s="670" t="n">
        <v>3794838728</v>
      </c>
      <c r="J899" s="671" t="s">
        <v>1283</v>
      </c>
      <c r="L899" s="672" t="n">
        <f aca="false">I898+H899</f>
        <v>3794838728</v>
      </c>
      <c r="M899" s="672" t="n">
        <f aca="false">I899-L899</f>
        <v>0</v>
      </c>
    </row>
    <row r="900" customFormat="false" ht="15" hidden="false" customHeight="false" outlineLevel="0" collapsed="false">
      <c r="A900" s="668" t="s">
        <v>1462</v>
      </c>
      <c r="B900" s="669" t="n">
        <v>44522</v>
      </c>
      <c r="C900" s="668" t="s">
        <v>1280</v>
      </c>
      <c r="D900" s="668" t="s">
        <v>1281</v>
      </c>
      <c r="E900" s="668" t="s">
        <v>1295</v>
      </c>
      <c r="F900" s="670" t="n">
        <v>-2293500</v>
      </c>
      <c r="G900" s="670" t="n">
        <v>0</v>
      </c>
      <c r="H900" s="670" t="n">
        <v>2293500</v>
      </c>
      <c r="I900" s="670" t="n">
        <v>3797132228</v>
      </c>
      <c r="J900" s="671" t="s">
        <v>1283</v>
      </c>
      <c r="L900" s="672" t="n">
        <f aca="false">I899+H900</f>
        <v>3797132228</v>
      </c>
      <c r="M900" s="672" t="n">
        <f aca="false">I900-L900</f>
        <v>0</v>
      </c>
    </row>
    <row r="901" customFormat="false" ht="15" hidden="false" customHeight="false" outlineLevel="0" collapsed="false">
      <c r="A901" s="668" t="s">
        <v>1462</v>
      </c>
      <c r="B901" s="669" t="n">
        <v>44522</v>
      </c>
      <c r="C901" s="668" t="s">
        <v>1280</v>
      </c>
      <c r="D901" s="668" t="s">
        <v>1281</v>
      </c>
      <c r="E901" s="668" t="s">
        <v>1465</v>
      </c>
      <c r="F901" s="670" t="n">
        <v>-32</v>
      </c>
      <c r="G901" s="670" t="n">
        <v>0</v>
      </c>
      <c r="H901" s="670" t="n">
        <v>32</v>
      </c>
      <c r="I901" s="670" t="n">
        <v>3797132260</v>
      </c>
      <c r="J901" s="671" t="s">
        <v>1283</v>
      </c>
      <c r="L901" s="672" t="n">
        <f aca="false">I900+H901</f>
        <v>3797132260</v>
      </c>
      <c r="M901" s="672" t="n">
        <f aca="false">I901-L901</f>
        <v>0</v>
      </c>
    </row>
    <row r="902" customFormat="false" ht="15" hidden="false" customHeight="false" outlineLevel="0" collapsed="false">
      <c r="A902" s="668" t="s">
        <v>1462</v>
      </c>
      <c r="B902" s="669" t="n">
        <v>44522</v>
      </c>
      <c r="C902" s="668" t="s">
        <v>1280</v>
      </c>
      <c r="D902" s="668" t="s">
        <v>1281</v>
      </c>
      <c r="E902" s="668" t="s">
        <v>1287</v>
      </c>
      <c r="F902" s="670" t="n">
        <v>-37000</v>
      </c>
      <c r="G902" s="670" t="n">
        <v>0</v>
      </c>
      <c r="H902" s="670" t="n">
        <v>37000</v>
      </c>
      <c r="I902" s="670" t="n">
        <v>3797169260</v>
      </c>
      <c r="J902" s="671" t="s">
        <v>1283</v>
      </c>
      <c r="L902" s="672" t="n">
        <f aca="false">I901+H902</f>
        <v>3797169260</v>
      </c>
      <c r="M902" s="672" t="n">
        <f aca="false">I902-L902</f>
        <v>0</v>
      </c>
    </row>
    <row r="903" customFormat="false" ht="15" hidden="false" customHeight="false" outlineLevel="0" collapsed="false">
      <c r="A903" s="668" t="s">
        <v>1462</v>
      </c>
      <c r="B903" s="669" t="n">
        <v>44522</v>
      </c>
      <c r="C903" s="668" t="s">
        <v>1280</v>
      </c>
      <c r="D903" s="668" t="s">
        <v>1281</v>
      </c>
      <c r="E903" s="668" t="s">
        <v>1287</v>
      </c>
      <c r="F903" s="670" t="n">
        <v>-560000</v>
      </c>
      <c r="G903" s="670" t="n">
        <v>0</v>
      </c>
      <c r="H903" s="670" t="n">
        <v>560000</v>
      </c>
      <c r="I903" s="670" t="n">
        <v>3797729260</v>
      </c>
      <c r="J903" s="671" t="s">
        <v>1283</v>
      </c>
      <c r="L903" s="672" t="n">
        <f aca="false">I902+H903</f>
        <v>3797729260</v>
      </c>
      <c r="M903" s="672" t="n">
        <f aca="false">I903-L903</f>
        <v>0</v>
      </c>
    </row>
    <row r="904" customFormat="false" ht="15" hidden="false" customHeight="false" outlineLevel="0" collapsed="false">
      <c r="A904" s="668" t="s">
        <v>1462</v>
      </c>
      <c r="B904" s="669" t="n">
        <v>44522</v>
      </c>
      <c r="C904" s="668" t="s">
        <v>1280</v>
      </c>
      <c r="D904" s="668" t="s">
        <v>1281</v>
      </c>
      <c r="E904" s="668" t="s">
        <v>1344</v>
      </c>
      <c r="F904" s="670" t="n">
        <v>-61566</v>
      </c>
      <c r="G904" s="670" t="n">
        <v>0</v>
      </c>
      <c r="H904" s="670" t="n">
        <v>61566</v>
      </c>
      <c r="I904" s="670" t="n">
        <v>3797790826</v>
      </c>
      <c r="J904" s="671" t="s">
        <v>1283</v>
      </c>
      <c r="L904" s="672" t="n">
        <f aca="false">I903+H904</f>
        <v>3797790826</v>
      </c>
      <c r="M904" s="672" t="n">
        <f aca="false">I904-L904</f>
        <v>0</v>
      </c>
    </row>
    <row r="905" customFormat="false" ht="15" hidden="false" customHeight="false" outlineLevel="0" collapsed="false">
      <c r="A905" s="668" t="s">
        <v>1462</v>
      </c>
      <c r="B905" s="669" t="n">
        <v>44522</v>
      </c>
      <c r="C905" s="668" t="s">
        <v>1285</v>
      </c>
      <c r="D905" s="668" t="s">
        <v>1281</v>
      </c>
      <c r="E905" s="668" t="s">
        <v>1466</v>
      </c>
      <c r="F905" s="670" t="n">
        <v>-188500</v>
      </c>
      <c r="G905" s="670" t="n">
        <v>0</v>
      </c>
      <c r="H905" s="670" t="n">
        <v>188500</v>
      </c>
      <c r="I905" s="670" t="n">
        <v>3797979326</v>
      </c>
      <c r="J905" s="671" t="s">
        <v>1283</v>
      </c>
      <c r="L905" s="672" t="n">
        <f aca="false">I904+H905</f>
        <v>3797979326</v>
      </c>
      <c r="M905" s="672" t="n">
        <f aca="false">I905-L905</f>
        <v>0</v>
      </c>
    </row>
    <row r="906" customFormat="false" ht="15" hidden="false" customHeight="false" outlineLevel="0" collapsed="false">
      <c r="A906" s="668" t="s">
        <v>1462</v>
      </c>
      <c r="B906" s="669" t="n">
        <v>44522</v>
      </c>
      <c r="C906" s="668" t="s">
        <v>1280</v>
      </c>
      <c r="D906" s="668" t="s">
        <v>1281</v>
      </c>
      <c r="E906" s="668" t="s">
        <v>1316</v>
      </c>
      <c r="F906" s="670" t="n">
        <v>-604000</v>
      </c>
      <c r="G906" s="670" t="n">
        <v>0</v>
      </c>
      <c r="H906" s="670" t="n">
        <v>604000</v>
      </c>
      <c r="I906" s="670" t="n">
        <v>3798583326</v>
      </c>
      <c r="J906" s="671" t="s">
        <v>1283</v>
      </c>
      <c r="L906" s="672" t="n">
        <f aca="false">I905+H906</f>
        <v>3798583326</v>
      </c>
      <c r="M906" s="672" t="n">
        <f aca="false">I906-L906</f>
        <v>0</v>
      </c>
    </row>
    <row r="907" customFormat="false" ht="15" hidden="false" customHeight="false" outlineLevel="0" collapsed="false">
      <c r="A907" s="668" t="s">
        <v>1462</v>
      </c>
      <c r="B907" s="669" t="n">
        <v>44522</v>
      </c>
      <c r="C907" s="668" t="s">
        <v>1280</v>
      </c>
      <c r="D907" s="668" t="s">
        <v>1281</v>
      </c>
      <c r="E907" s="668" t="s">
        <v>1288</v>
      </c>
      <c r="F907" s="670" t="n">
        <v>-188500</v>
      </c>
      <c r="G907" s="670" t="n">
        <v>0</v>
      </c>
      <c r="H907" s="670" t="n">
        <v>188500</v>
      </c>
      <c r="I907" s="670" t="n">
        <v>3798771826</v>
      </c>
      <c r="J907" s="671" t="s">
        <v>1283</v>
      </c>
      <c r="L907" s="672" t="n">
        <f aca="false">I906+H907</f>
        <v>3798771826</v>
      </c>
      <c r="M907" s="672" t="n">
        <f aca="false">I907-L907</f>
        <v>0</v>
      </c>
    </row>
    <row r="908" customFormat="false" ht="15" hidden="false" customHeight="false" outlineLevel="0" collapsed="false">
      <c r="A908" s="668" t="s">
        <v>1462</v>
      </c>
      <c r="B908" s="669" t="n">
        <v>44522</v>
      </c>
      <c r="C908" s="668" t="s">
        <v>1280</v>
      </c>
      <c r="D908" s="668" t="s">
        <v>1281</v>
      </c>
      <c r="E908" s="668" t="s">
        <v>1288</v>
      </c>
      <c r="F908" s="670" t="n">
        <v>-1556</v>
      </c>
      <c r="G908" s="670" t="n">
        <v>0</v>
      </c>
      <c r="H908" s="670" t="n">
        <v>1556</v>
      </c>
      <c r="I908" s="670" t="n">
        <v>3798773382</v>
      </c>
      <c r="J908" s="671" t="s">
        <v>1283</v>
      </c>
      <c r="L908" s="672" t="n">
        <f aca="false">I907+H908</f>
        <v>3798773382</v>
      </c>
      <c r="M908" s="672" t="n">
        <f aca="false">I908-L908</f>
        <v>0</v>
      </c>
    </row>
    <row r="909" customFormat="false" ht="15" hidden="false" customHeight="false" outlineLevel="0" collapsed="false">
      <c r="A909" s="668" t="s">
        <v>1462</v>
      </c>
      <c r="B909" s="669" t="n">
        <v>44522</v>
      </c>
      <c r="C909" s="668" t="s">
        <v>1280</v>
      </c>
      <c r="D909" s="668" t="s">
        <v>1281</v>
      </c>
      <c r="E909" s="668" t="s">
        <v>1293</v>
      </c>
      <c r="F909" s="670" t="n">
        <v>-6820600</v>
      </c>
      <c r="G909" s="670" t="n">
        <v>0</v>
      </c>
      <c r="H909" s="670" t="n">
        <v>6820600</v>
      </c>
      <c r="I909" s="670" t="n">
        <v>3805593982</v>
      </c>
      <c r="J909" s="671" t="s">
        <v>1283</v>
      </c>
      <c r="L909" s="672" t="n">
        <f aca="false">I908+H909</f>
        <v>3805593982</v>
      </c>
      <c r="M909" s="672" t="n">
        <f aca="false">I909-L909</f>
        <v>0</v>
      </c>
    </row>
    <row r="910" customFormat="false" ht="15" hidden="false" customHeight="false" outlineLevel="0" collapsed="false">
      <c r="A910" s="668" t="s">
        <v>1462</v>
      </c>
      <c r="B910" s="669" t="n">
        <v>44522</v>
      </c>
      <c r="C910" s="668" t="s">
        <v>1280</v>
      </c>
      <c r="D910" s="668" t="s">
        <v>1281</v>
      </c>
      <c r="E910" s="668" t="s">
        <v>1370</v>
      </c>
      <c r="F910" s="670" t="n">
        <v>-44516</v>
      </c>
      <c r="G910" s="670" t="n">
        <v>0</v>
      </c>
      <c r="H910" s="670" t="n">
        <v>44516</v>
      </c>
      <c r="I910" s="670" t="n">
        <v>3805638498</v>
      </c>
      <c r="J910" s="671" t="s">
        <v>1283</v>
      </c>
      <c r="L910" s="672" t="n">
        <f aca="false">I909+H910</f>
        <v>3805638498</v>
      </c>
      <c r="M910" s="672" t="n">
        <f aca="false">I910-L910</f>
        <v>0</v>
      </c>
    </row>
    <row r="911" customFormat="false" ht="15" hidden="false" customHeight="false" outlineLevel="0" collapsed="false">
      <c r="A911" s="668" t="s">
        <v>1462</v>
      </c>
      <c r="B911" s="669" t="n">
        <v>44522</v>
      </c>
      <c r="C911" s="668" t="s">
        <v>1280</v>
      </c>
      <c r="D911" s="668" t="s">
        <v>1281</v>
      </c>
      <c r="E911" s="668" t="s">
        <v>1305</v>
      </c>
      <c r="F911" s="670" t="n">
        <v>-7530400</v>
      </c>
      <c r="G911" s="670" t="n">
        <v>0</v>
      </c>
      <c r="H911" s="670" t="n">
        <v>7530400</v>
      </c>
      <c r="I911" s="670" t="n">
        <v>3813168898</v>
      </c>
      <c r="J911" s="671" t="s">
        <v>1283</v>
      </c>
      <c r="L911" s="672" t="n">
        <f aca="false">I910+H911</f>
        <v>3813168898</v>
      </c>
      <c r="M911" s="672" t="n">
        <f aca="false">I911-L911</f>
        <v>0</v>
      </c>
    </row>
    <row r="912" customFormat="false" ht="15" hidden="false" customHeight="false" outlineLevel="0" collapsed="false">
      <c r="A912" s="668" t="s">
        <v>1462</v>
      </c>
      <c r="B912" s="669" t="n">
        <v>44522</v>
      </c>
      <c r="C912" s="668" t="s">
        <v>1280</v>
      </c>
      <c r="D912" s="668" t="s">
        <v>1281</v>
      </c>
      <c r="E912" s="668" t="s">
        <v>1305</v>
      </c>
      <c r="F912" s="670" t="n">
        <v>-6040</v>
      </c>
      <c r="G912" s="670" t="n">
        <v>0</v>
      </c>
      <c r="H912" s="670" t="n">
        <v>6040</v>
      </c>
      <c r="I912" s="670" t="n">
        <v>3813174938</v>
      </c>
      <c r="J912" s="671" t="s">
        <v>1283</v>
      </c>
      <c r="L912" s="672" t="n">
        <f aca="false">I911+H912</f>
        <v>3813174938</v>
      </c>
      <c r="M912" s="672" t="n">
        <f aca="false">I912-L912</f>
        <v>0</v>
      </c>
    </row>
    <row r="913" customFormat="false" ht="15" hidden="false" customHeight="false" outlineLevel="0" collapsed="false">
      <c r="A913" s="668" t="s">
        <v>1462</v>
      </c>
      <c r="B913" s="669" t="n">
        <v>44522</v>
      </c>
      <c r="C913" s="668" t="s">
        <v>1280</v>
      </c>
      <c r="D913" s="668" t="s">
        <v>1281</v>
      </c>
      <c r="E913" s="668" t="s">
        <v>1292</v>
      </c>
      <c r="F913" s="670" t="n">
        <v>-2767900</v>
      </c>
      <c r="G913" s="670" t="n">
        <v>0</v>
      </c>
      <c r="H913" s="670" t="n">
        <v>2767900</v>
      </c>
      <c r="I913" s="670" t="n">
        <v>3815942838</v>
      </c>
      <c r="J913" s="671" t="s">
        <v>1283</v>
      </c>
      <c r="L913" s="672" t="n">
        <f aca="false">I912+H913</f>
        <v>3815942838</v>
      </c>
      <c r="M913" s="672" t="n">
        <f aca="false">I913-L913</f>
        <v>0</v>
      </c>
    </row>
    <row r="914" customFormat="false" ht="15" hidden="false" customHeight="false" outlineLevel="0" collapsed="false">
      <c r="A914" s="668" t="s">
        <v>1462</v>
      </c>
      <c r="B914" s="669" t="n">
        <v>44522</v>
      </c>
      <c r="C914" s="668" t="s">
        <v>1280</v>
      </c>
      <c r="D914" s="668" t="s">
        <v>1281</v>
      </c>
      <c r="E914" s="668" t="s">
        <v>1302</v>
      </c>
      <c r="F914" s="670" t="n">
        <v>-1510000</v>
      </c>
      <c r="G914" s="670" t="n">
        <v>0</v>
      </c>
      <c r="H914" s="670" t="n">
        <v>1510000</v>
      </c>
      <c r="I914" s="670" t="n">
        <v>3817452838</v>
      </c>
      <c r="J914" s="671" t="s">
        <v>1283</v>
      </c>
      <c r="L914" s="672" t="n">
        <f aca="false">I913+H914</f>
        <v>3817452838</v>
      </c>
      <c r="M914" s="672" t="n">
        <f aca="false">I914-L914</f>
        <v>0</v>
      </c>
    </row>
    <row r="915" customFormat="false" ht="15" hidden="false" customHeight="false" outlineLevel="0" collapsed="false">
      <c r="A915" s="668" t="s">
        <v>1462</v>
      </c>
      <c r="B915" s="669" t="n">
        <v>44522</v>
      </c>
      <c r="C915" s="668" t="s">
        <v>1280</v>
      </c>
      <c r="D915" s="668" t="s">
        <v>1281</v>
      </c>
      <c r="E915" s="668" t="s">
        <v>1346</v>
      </c>
      <c r="F915" s="670" t="n">
        <v>-10779900</v>
      </c>
      <c r="G915" s="670" t="n">
        <v>0</v>
      </c>
      <c r="H915" s="670" t="n">
        <v>10779900</v>
      </c>
      <c r="I915" s="670" t="n">
        <v>3828232738</v>
      </c>
      <c r="J915" s="671" t="s">
        <v>1283</v>
      </c>
      <c r="L915" s="672" t="n">
        <f aca="false">I914+H915</f>
        <v>3828232738</v>
      </c>
      <c r="M915" s="672" t="n">
        <f aca="false">I915-L915</f>
        <v>0</v>
      </c>
    </row>
    <row r="916" customFormat="false" ht="15" hidden="false" customHeight="false" outlineLevel="0" collapsed="false">
      <c r="A916" s="668" t="s">
        <v>1462</v>
      </c>
      <c r="B916" s="669" t="n">
        <v>44522</v>
      </c>
      <c r="C916" s="668" t="s">
        <v>1285</v>
      </c>
      <c r="D916" s="668" t="s">
        <v>1281</v>
      </c>
      <c r="E916" s="668" t="s">
        <v>1320</v>
      </c>
      <c r="F916" s="670" t="n">
        <v>-5800</v>
      </c>
      <c r="G916" s="670" t="n">
        <v>0</v>
      </c>
      <c r="H916" s="670" t="n">
        <v>5800</v>
      </c>
      <c r="I916" s="670" t="n">
        <v>3828238538</v>
      </c>
      <c r="J916" s="671" t="s">
        <v>1283</v>
      </c>
      <c r="L916" s="672" t="n">
        <f aca="false">I915+H916</f>
        <v>3828238538</v>
      </c>
      <c r="M916" s="672" t="n">
        <f aca="false">I916-L916</f>
        <v>0</v>
      </c>
    </row>
    <row r="917" customFormat="false" ht="15" hidden="false" customHeight="false" outlineLevel="0" collapsed="false">
      <c r="A917" s="668" t="s">
        <v>1462</v>
      </c>
      <c r="B917" s="669" t="n">
        <v>44522</v>
      </c>
      <c r="C917" s="668" t="s">
        <v>1280</v>
      </c>
      <c r="D917" s="668" t="s">
        <v>1281</v>
      </c>
      <c r="E917" s="668" t="s">
        <v>1323</v>
      </c>
      <c r="F917" s="670" t="n">
        <v>-112500</v>
      </c>
      <c r="G917" s="670" t="n">
        <v>0</v>
      </c>
      <c r="H917" s="670" t="n">
        <v>112500</v>
      </c>
      <c r="I917" s="670" t="n">
        <v>3828351038</v>
      </c>
      <c r="J917" s="671" t="s">
        <v>1283</v>
      </c>
      <c r="L917" s="672" t="n">
        <f aca="false">I916+H917</f>
        <v>3828351038</v>
      </c>
      <c r="M917" s="672" t="n">
        <f aca="false">I917-L917</f>
        <v>0</v>
      </c>
    </row>
    <row r="918" customFormat="false" ht="15" hidden="false" customHeight="false" outlineLevel="0" collapsed="false">
      <c r="A918" s="668" t="s">
        <v>1464</v>
      </c>
      <c r="B918" s="669" t="n">
        <v>44523</v>
      </c>
      <c r="C918" s="668" t="s">
        <v>1280</v>
      </c>
      <c r="D918" s="668" t="s">
        <v>1281</v>
      </c>
      <c r="E918" s="668" t="s">
        <v>1324</v>
      </c>
      <c r="F918" s="670" t="n">
        <v>-3615950</v>
      </c>
      <c r="G918" s="670" t="n">
        <v>0</v>
      </c>
      <c r="H918" s="670" t="n">
        <v>3615950</v>
      </c>
      <c r="I918" s="670" t="n">
        <v>3831966988</v>
      </c>
      <c r="J918" s="671" t="s">
        <v>1283</v>
      </c>
      <c r="L918" s="672" t="n">
        <f aca="false">I917+H918</f>
        <v>3831966988</v>
      </c>
      <c r="M918" s="672" t="n">
        <f aca="false">I918-L918</f>
        <v>0</v>
      </c>
    </row>
    <row r="919" customFormat="false" ht="15" hidden="false" customHeight="false" outlineLevel="0" collapsed="false">
      <c r="A919" s="668" t="s">
        <v>1464</v>
      </c>
      <c r="B919" s="669" t="n">
        <v>44523</v>
      </c>
      <c r="C919" s="668" t="s">
        <v>1280</v>
      </c>
      <c r="D919" s="668" t="s">
        <v>1281</v>
      </c>
      <c r="E919" s="668" t="s">
        <v>1312</v>
      </c>
      <c r="F919" s="670" t="n">
        <v>-3334000</v>
      </c>
      <c r="G919" s="670" t="n">
        <v>0</v>
      </c>
      <c r="H919" s="670" t="n">
        <v>3334000</v>
      </c>
      <c r="I919" s="670" t="n">
        <v>3835300988</v>
      </c>
      <c r="J919" s="671" t="s">
        <v>1283</v>
      </c>
      <c r="L919" s="672" t="n">
        <f aca="false">I918+H919</f>
        <v>3835300988</v>
      </c>
      <c r="M919" s="672" t="n">
        <f aca="false">I919-L919</f>
        <v>0</v>
      </c>
    </row>
    <row r="920" customFormat="false" ht="15" hidden="false" customHeight="false" outlineLevel="0" collapsed="false">
      <c r="A920" s="668" t="s">
        <v>1464</v>
      </c>
      <c r="B920" s="669" t="n">
        <v>44523</v>
      </c>
      <c r="C920" s="668" t="s">
        <v>1280</v>
      </c>
      <c r="D920" s="668" t="s">
        <v>1281</v>
      </c>
      <c r="E920" s="668" t="s">
        <v>1282</v>
      </c>
      <c r="F920" s="670" t="n">
        <v>-1200000</v>
      </c>
      <c r="G920" s="670" t="n">
        <v>0</v>
      </c>
      <c r="H920" s="670" t="n">
        <v>1200000</v>
      </c>
      <c r="I920" s="670" t="n">
        <v>3836500988</v>
      </c>
      <c r="J920" s="671" t="s">
        <v>1283</v>
      </c>
      <c r="L920" s="672" t="n">
        <f aca="false">I919+H920</f>
        <v>3836500988</v>
      </c>
      <c r="M920" s="672" t="n">
        <f aca="false">I920-L920</f>
        <v>0</v>
      </c>
    </row>
    <row r="921" customFormat="false" ht="15" hidden="false" customHeight="false" outlineLevel="0" collapsed="false">
      <c r="A921" s="668" t="s">
        <v>1464</v>
      </c>
      <c r="B921" s="669" t="n">
        <v>44523</v>
      </c>
      <c r="C921" s="668" t="s">
        <v>1280</v>
      </c>
      <c r="D921" s="668" t="s">
        <v>1281</v>
      </c>
      <c r="E921" s="668" t="s">
        <v>1288</v>
      </c>
      <c r="F921" s="670" t="n">
        <v>-8855850</v>
      </c>
      <c r="G921" s="670" t="n">
        <v>0</v>
      </c>
      <c r="H921" s="670" t="n">
        <v>8855850</v>
      </c>
      <c r="I921" s="670" t="n">
        <v>3845356838</v>
      </c>
      <c r="J921" s="671" t="s">
        <v>1283</v>
      </c>
      <c r="L921" s="672" t="n">
        <f aca="false">I920+H921</f>
        <v>3845356838</v>
      </c>
      <c r="M921" s="672" t="n">
        <f aca="false">I921-L921</f>
        <v>0</v>
      </c>
    </row>
    <row r="922" customFormat="false" ht="15" hidden="false" customHeight="false" outlineLevel="0" collapsed="false">
      <c r="A922" s="668" t="s">
        <v>1464</v>
      </c>
      <c r="B922" s="669" t="n">
        <v>44523</v>
      </c>
      <c r="C922" s="668" t="s">
        <v>1280</v>
      </c>
      <c r="D922" s="668" t="s">
        <v>1281</v>
      </c>
      <c r="E922" s="668" t="s">
        <v>1290</v>
      </c>
      <c r="F922" s="670" t="n">
        <v>-3096000</v>
      </c>
      <c r="G922" s="670" t="n">
        <v>0</v>
      </c>
      <c r="H922" s="670" t="n">
        <v>3096000</v>
      </c>
      <c r="I922" s="670" t="n">
        <v>3848452838</v>
      </c>
      <c r="J922" s="671" t="s">
        <v>1283</v>
      </c>
      <c r="L922" s="672" t="n">
        <f aca="false">I921+H922</f>
        <v>3848452838</v>
      </c>
      <c r="M922" s="672" t="n">
        <f aca="false">I922-L922</f>
        <v>0</v>
      </c>
    </row>
    <row r="923" customFormat="false" ht="15" hidden="false" customHeight="false" outlineLevel="0" collapsed="false">
      <c r="A923" s="668" t="s">
        <v>1464</v>
      </c>
      <c r="B923" s="669" t="n">
        <v>44523</v>
      </c>
      <c r="C923" s="668" t="s">
        <v>1280</v>
      </c>
      <c r="D923" s="668" t="s">
        <v>1281</v>
      </c>
      <c r="E923" s="668" t="s">
        <v>1291</v>
      </c>
      <c r="F923" s="670" t="n">
        <v>-1157300</v>
      </c>
      <c r="G923" s="670" t="n">
        <v>0</v>
      </c>
      <c r="H923" s="670" t="n">
        <v>1157300</v>
      </c>
      <c r="I923" s="670" t="n">
        <v>3849610138</v>
      </c>
      <c r="J923" s="671" t="s">
        <v>1283</v>
      </c>
      <c r="L923" s="672" t="n">
        <f aca="false">I922+H923</f>
        <v>3849610138</v>
      </c>
      <c r="M923" s="672" t="n">
        <f aca="false">I923-L923</f>
        <v>0</v>
      </c>
    </row>
    <row r="924" customFormat="false" ht="15" hidden="false" customHeight="false" outlineLevel="0" collapsed="false">
      <c r="A924" s="668" t="s">
        <v>1464</v>
      </c>
      <c r="B924" s="669" t="n">
        <v>44523</v>
      </c>
      <c r="C924" s="668" t="s">
        <v>1280</v>
      </c>
      <c r="D924" s="668" t="s">
        <v>1281</v>
      </c>
      <c r="E924" s="668" t="s">
        <v>1287</v>
      </c>
      <c r="F924" s="670" t="n">
        <v>-8700300</v>
      </c>
      <c r="G924" s="670" t="n">
        <v>0</v>
      </c>
      <c r="H924" s="670" t="n">
        <v>8700300</v>
      </c>
      <c r="I924" s="670" t="n">
        <v>3858310438</v>
      </c>
      <c r="J924" s="671" t="s">
        <v>1283</v>
      </c>
      <c r="L924" s="672" t="n">
        <f aca="false">I923+H924</f>
        <v>3858310438</v>
      </c>
      <c r="M924" s="672" t="n">
        <f aca="false">I924-L924</f>
        <v>0</v>
      </c>
    </row>
    <row r="925" customFormat="false" ht="15" hidden="false" customHeight="false" outlineLevel="0" collapsed="false">
      <c r="A925" s="668" t="s">
        <v>1464</v>
      </c>
      <c r="B925" s="669" t="n">
        <v>44523</v>
      </c>
      <c r="C925" s="668" t="s">
        <v>1280</v>
      </c>
      <c r="D925" s="668" t="s">
        <v>1281</v>
      </c>
      <c r="E925" s="668" t="s">
        <v>1342</v>
      </c>
      <c r="F925" s="670" t="n">
        <v>-12934000</v>
      </c>
      <c r="G925" s="670" t="n">
        <v>0</v>
      </c>
      <c r="H925" s="670" t="n">
        <v>12934000</v>
      </c>
      <c r="I925" s="670" t="n">
        <v>3871244438</v>
      </c>
      <c r="J925" s="671" t="s">
        <v>1283</v>
      </c>
      <c r="L925" s="672" t="n">
        <f aca="false">I924+H925</f>
        <v>3871244438</v>
      </c>
      <c r="M925" s="672" t="n">
        <f aca="false">I925-L925</f>
        <v>0</v>
      </c>
    </row>
    <row r="926" customFormat="false" ht="15" hidden="false" customHeight="false" outlineLevel="0" collapsed="false">
      <c r="A926" s="668" t="s">
        <v>1464</v>
      </c>
      <c r="B926" s="669" t="n">
        <v>44523</v>
      </c>
      <c r="C926" s="668" t="s">
        <v>1280</v>
      </c>
      <c r="D926" s="668" t="s">
        <v>1281</v>
      </c>
      <c r="E926" s="668" t="s">
        <v>1319</v>
      </c>
      <c r="F926" s="670" t="n">
        <v>-4500000</v>
      </c>
      <c r="G926" s="670" t="n">
        <v>0</v>
      </c>
      <c r="H926" s="670" t="n">
        <v>4500000</v>
      </c>
      <c r="I926" s="670" t="n">
        <v>3875744438</v>
      </c>
      <c r="J926" s="671" t="s">
        <v>1283</v>
      </c>
      <c r="L926" s="672" t="n">
        <f aca="false">I925+H926</f>
        <v>3875744438</v>
      </c>
      <c r="M926" s="672" t="n">
        <f aca="false">I926-L926</f>
        <v>0</v>
      </c>
    </row>
    <row r="927" customFormat="false" ht="15" hidden="false" customHeight="false" outlineLevel="0" collapsed="false">
      <c r="A927" s="668" t="s">
        <v>1464</v>
      </c>
      <c r="B927" s="669" t="n">
        <v>44523</v>
      </c>
      <c r="C927" s="668" t="s">
        <v>1280</v>
      </c>
      <c r="D927" s="668" t="s">
        <v>1281</v>
      </c>
      <c r="E927" s="668" t="s">
        <v>1297</v>
      </c>
      <c r="F927" s="670" t="n">
        <v>-2937000</v>
      </c>
      <c r="G927" s="670" t="n">
        <v>0</v>
      </c>
      <c r="H927" s="670" t="n">
        <v>2937000</v>
      </c>
      <c r="I927" s="670" t="n">
        <v>3878681438</v>
      </c>
      <c r="J927" s="671" t="s">
        <v>1283</v>
      </c>
      <c r="L927" s="672" t="n">
        <f aca="false">I926+H927</f>
        <v>3878681438</v>
      </c>
      <c r="M927" s="672" t="n">
        <f aca="false">I927-L927</f>
        <v>0</v>
      </c>
    </row>
    <row r="928" customFormat="false" ht="15" hidden="false" customHeight="false" outlineLevel="0" collapsed="false">
      <c r="A928" s="668" t="s">
        <v>1464</v>
      </c>
      <c r="B928" s="669" t="n">
        <v>44523</v>
      </c>
      <c r="C928" s="668" t="s">
        <v>1280</v>
      </c>
      <c r="D928" s="668" t="s">
        <v>1281</v>
      </c>
      <c r="E928" s="668" t="s">
        <v>1304</v>
      </c>
      <c r="F928" s="670" t="n">
        <v>-30000</v>
      </c>
      <c r="G928" s="670" t="n">
        <v>0</v>
      </c>
      <c r="H928" s="670" t="n">
        <v>30000</v>
      </c>
      <c r="I928" s="670" t="n">
        <v>3878711438</v>
      </c>
      <c r="J928" s="671" t="s">
        <v>1283</v>
      </c>
      <c r="L928" s="672" t="n">
        <f aca="false">I927+H928</f>
        <v>3878711438</v>
      </c>
      <c r="M928" s="672" t="n">
        <f aca="false">I928-L928</f>
        <v>0</v>
      </c>
    </row>
    <row r="929" customFormat="false" ht="15" hidden="false" customHeight="false" outlineLevel="0" collapsed="false">
      <c r="A929" s="668" t="s">
        <v>1464</v>
      </c>
      <c r="B929" s="669" t="n">
        <v>44523</v>
      </c>
      <c r="C929" s="668" t="s">
        <v>1280</v>
      </c>
      <c r="D929" s="668" t="s">
        <v>1281</v>
      </c>
      <c r="E929" s="668" t="s">
        <v>1305</v>
      </c>
      <c r="F929" s="670" t="n">
        <v>-8202764</v>
      </c>
      <c r="G929" s="670" t="n">
        <v>0</v>
      </c>
      <c r="H929" s="670" t="n">
        <v>8202764</v>
      </c>
      <c r="I929" s="670" t="n">
        <v>3886914202</v>
      </c>
      <c r="J929" s="671" t="s">
        <v>1283</v>
      </c>
      <c r="L929" s="672" t="n">
        <f aca="false">I928+H929</f>
        <v>3886914202</v>
      </c>
      <c r="M929" s="672" t="n">
        <f aca="false">I929-L929</f>
        <v>0</v>
      </c>
    </row>
    <row r="930" customFormat="false" ht="15" hidden="false" customHeight="false" outlineLevel="0" collapsed="false">
      <c r="A930" s="668" t="s">
        <v>1464</v>
      </c>
      <c r="B930" s="669" t="n">
        <v>44523</v>
      </c>
      <c r="C930" s="668" t="s">
        <v>1280</v>
      </c>
      <c r="D930" s="668" t="s">
        <v>1281</v>
      </c>
      <c r="E930" s="668" t="s">
        <v>1303</v>
      </c>
      <c r="F930" s="670" t="n">
        <v>-3580500</v>
      </c>
      <c r="G930" s="670" t="n">
        <v>0</v>
      </c>
      <c r="H930" s="670" t="n">
        <v>3580500</v>
      </c>
      <c r="I930" s="670" t="n">
        <v>3890494702</v>
      </c>
      <c r="J930" s="671" t="s">
        <v>1283</v>
      </c>
      <c r="L930" s="672" t="n">
        <f aca="false">I929+H930</f>
        <v>3890494702</v>
      </c>
      <c r="M930" s="672" t="n">
        <f aca="false">I930-L930</f>
        <v>0</v>
      </c>
    </row>
    <row r="931" customFormat="false" ht="15" hidden="false" customHeight="false" outlineLevel="0" collapsed="false">
      <c r="A931" s="668" t="s">
        <v>1464</v>
      </c>
      <c r="B931" s="669" t="n">
        <v>44523</v>
      </c>
      <c r="C931" s="668" t="s">
        <v>1280</v>
      </c>
      <c r="D931" s="668" t="s">
        <v>1281</v>
      </c>
      <c r="E931" s="668" t="s">
        <v>1301</v>
      </c>
      <c r="F931" s="670" t="n">
        <v>-4583100</v>
      </c>
      <c r="G931" s="670" t="n">
        <v>0</v>
      </c>
      <c r="H931" s="670" t="n">
        <v>4583100</v>
      </c>
      <c r="I931" s="670" t="n">
        <v>3895077802</v>
      </c>
      <c r="J931" s="671" t="s">
        <v>1283</v>
      </c>
      <c r="L931" s="672" t="n">
        <f aca="false">I930+H931</f>
        <v>3895077802</v>
      </c>
      <c r="M931" s="672" t="n">
        <f aca="false">I931-L931</f>
        <v>0</v>
      </c>
    </row>
    <row r="932" customFormat="false" ht="15" hidden="false" customHeight="false" outlineLevel="0" collapsed="false">
      <c r="A932" s="668" t="s">
        <v>1467</v>
      </c>
      <c r="B932" s="669" t="n">
        <v>44524</v>
      </c>
      <c r="C932" s="668" t="s">
        <v>1280</v>
      </c>
      <c r="D932" s="668" t="s">
        <v>1281</v>
      </c>
      <c r="E932" s="668" t="s">
        <v>1282</v>
      </c>
      <c r="F932" s="670" t="n">
        <v>-1555000</v>
      </c>
      <c r="G932" s="670" t="n">
        <v>0</v>
      </c>
      <c r="H932" s="670" t="n">
        <v>1555000</v>
      </c>
      <c r="I932" s="670" t="n">
        <v>3896632802</v>
      </c>
      <c r="J932" s="671" t="s">
        <v>1283</v>
      </c>
      <c r="L932" s="672" t="n">
        <f aca="false">I931+H932</f>
        <v>3896632802</v>
      </c>
      <c r="M932" s="672" t="n">
        <f aca="false">I932-L932</f>
        <v>0</v>
      </c>
    </row>
    <row r="933" customFormat="false" ht="15" hidden="false" customHeight="false" outlineLevel="0" collapsed="false">
      <c r="A933" s="668" t="s">
        <v>1464</v>
      </c>
      <c r="B933" s="669" t="n">
        <v>44523</v>
      </c>
      <c r="C933" s="668" t="s">
        <v>1280</v>
      </c>
      <c r="D933" s="668" t="s">
        <v>1281</v>
      </c>
      <c r="E933" s="668" t="s">
        <v>1306</v>
      </c>
      <c r="F933" s="670" t="n">
        <v>-120000</v>
      </c>
      <c r="G933" s="670" t="n">
        <v>0</v>
      </c>
      <c r="H933" s="670" t="n">
        <v>120000</v>
      </c>
      <c r="I933" s="670" t="n">
        <v>3896752802</v>
      </c>
      <c r="J933" s="671" t="s">
        <v>1283</v>
      </c>
      <c r="L933" s="672" t="n">
        <f aca="false">I932+H933</f>
        <v>3896752802</v>
      </c>
      <c r="M933" s="672" t="n">
        <f aca="false">I933-L933</f>
        <v>0</v>
      </c>
    </row>
    <row r="934" customFormat="false" ht="15" hidden="false" customHeight="false" outlineLevel="0" collapsed="false">
      <c r="A934" s="668" t="s">
        <v>1464</v>
      </c>
      <c r="B934" s="669" t="n">
        <v>44523</v>
      </c>
      <c r="C934" s="668" t="s">
        <v>1280</v>
      </c>
      <c r="D934" s="668" t="s">
        <v>1281</v>
      </c>
      <c r="E934" s="668" t="s">
        <v>1309</v>
      </c>
      <c r="F934" s="670" t="n">
        <v>-7620800</v>
      </c>
      <c r="G934" s="670" t="n">
        <v>0</v>
      </c>
      <c r="H934" s="670" t="n">
        <v>7620800</v>
      </c>
      <c r="I934" s="670" t="n">
        <v>3904373602</v>
      </c>
      <c r="J934" s="671" t="s">
        <v>1283</v>
      </c>
      <c r="L934" s="672" t="n">
        <f aca="false">I933+H934</f>
        <v>3904373602</v>
      </c>
      <c r="M934" s="672" t="n">
        <f aca="false">I934-L934</f>
        <v>0</v>
      </c>
    </row>
    <row r="935" customFormat="false" ht="15" hidden="false" customHeight="false" outlineLevel="0" collapsed="false">
      <c r="A935" s="668" t="s">
        <v>1464</v>
      </c>
      <c r="B935" s="669" t="n">
        <v>44523</v>
      </c>
      <c r="C935" s="668" t="s">
        <v>1280</v>
      </c>
      <c r="D935" s="668" t="s">
        <v>1281</v>
      </c>
      <c r="E935" s="668" t="s">
        <v>1371</v>
      </c>
      <c r="F935" s="670" t="n">
        <v>-325000</v>
      </c>
      <c r="G935" s="670" t="n">
        <v>0</v>
      </c>
      <c r="H935" s="670" t="n">
        <v>325000</v>
      </c>
      <c r="I935" s="670" t="n">
        <v>3904698602</v>
      </c>
      <c r="J935" s="671" t="s">
        <v>1283</v>
      </c>
      <c r="L935" s="672" t="n">
        <f aca="false">I934+H935</f>
        <v>3904698602</v>
      </c>
      <c r="M935" s="672" t="n">
        <f aca="false">I935-L935</f>
        <v>0</v>
      </c>
    </row>
    <row r="936" customFormat="false" ht="15" hidden="false" customHeight="false" outlineLevel="0" collapsed="false">
      <c r="A936" s="668" t="s">
        <v>1464</v>
      </c>
      <c r="B936" s="669" t="n">
        <v>44523</v>
      </c>
      <c r="C936" s="668" t="s">
        <v>1280</v>
      </c>
      <c r="D936" s="668" t="s">
        <v>1281</v>
      </c>
      <c r="E936" s="668" t="s">
        <v>1317</v>
      </c>
      <c r="F936" s="670" t="n">
        <v>-33000</v>
      </c>
      <c r="G936" s="670" t="n">
        <v>0</v>
      </c>
      <c r="H936" s="670" t="n">
        <v>33000</v>
      </c>
      <c r="I936" s="670" t="n">
        <v>3904731602</v>
      </c>
      <c r="J936" s="671" t="s">
        <v>1283</v>
      </c>
      <c r="L936" s="672" t="n">
        <f aca="false">I935+H936</f>
        <v>3904731602</v>
      </c>
      <c r="M936" s="672" t="n">
        <f aca="false">I936-L936</f>
        <v>0</v>
      </c>
    </row>
    <row r="937" customFormat="false" ht="15" hidden="false" customHeight="false" outlineLevel="0" collapsed="false">
      <c r="A937" s="668" t="s">
        <v>1464</v>
      </c>
      <c r="B937" s="669" t="n">
        <v>44523</v>
      </c>
      <c r="C937" s="668" t="s">
        <v>1280</v>
      </c>
      <c r="D937" s="668" t="s">
        <v>1281</v>
      </c>
      <c r="E937" s="668" t="s">
        <v>1295</v>
      </c>
      <c r="F937" s="670" t="n">
        <v>-2376000</v>
      </c>
      <c r="G937" s="670" t="n">
        <v>0</v>
      </c>
      <c r="H937" s="670" t="n">
        <v>2376000</v>
      </c>
      <c r="I937" s="670" t="n">
        <v>3907107602</v>
      </c>
      <c r="J937" s="671" t="s">
        <v>1283</v>
      </c>
      <c r="L937" s="672" t="n">
        <f aca="false">I936+H937</f>
        <v>3907107602</v>
      </c>
      <c r="M937" s="672" t="n">
        <f aca="false">I937-L937</f>
        <v>0</v>
      </c>
    </row>
    <row r="938" customFormat="false" ht="15" hidden="false" customHeight="false" outlineLevel="0" collapsed="false">
      <c r="A938" s="668" t="s">
        <v>1464</v>
      </c>
      <c r="B938" s="669" t="n">
        <v>44523</v>
      </c>
      <c r="C938" s="668" t="s">
        <v>1280</v>
      </c>
      <c r="D938" s="668" t="s">
        <v>1281</v>
      </c>
      <c r="E938" s="668" t="s">
        <v>1295</v>
      </c>
      <c r="F938" s="670" t="n">
        <v>-830500</v>
      </c>
      <c r="G938" s="670" t="n">
        <v>0</v>
      </c>
      <c r="H938" s="670" t="n">
        <v>830500</v>
      </c>
      <c r="I938" s="670" t="n">
        <v>3907938102</v>
      </c>
      <c r="J938" s="671" t="s">
        <v>1283</v>
      </c>
      <c r="L938" s="672" t="n">
        <f aca="false">I937+H938</f>
        <v>3907938102</v>
      </c>
      <c r="M938" s="672" t="n">
        <f aca="false">I938-L938</f>
        <v>0</v>
      </c>
    </row>
    <row r="939" customFormat="false" ht="15" hidden="false" customHeight="false" outlineLevel="0" collapsed="false">
      <c r="A939" s="668" t="s">
        <v>1464</v>
      </c>
      <c r="B939" s="669" t="n">
        <v>44523</v>
      </c>
      <c r="C939" s="668" t="s">
        <v>1280</v>
      </c>
      <c r="D939" s="668" t="s">
        <v>1281</v>
      </c>
      <c r="E939" s="668" t="s">
        <v>1288</v>
      </c>
      <c r="F939" s="670" t="n">
        <v>-65000</v>
      </c>
      <c r="G939" s="670" t="n">
        <v>0</v>
      </c>
      <c r="H939" s="670" t="n">
        <v>65000</v>
      </c>
      <c r="I939" s="670" t="n">
        <v>3908003102</v>
      </c>
      <c r="J939" s="671" t="s">
        <v>1283</v>
      </c>
      <c r="L939" s="672" t="n">
        <f aca="false">I938+H939</f>
        <v>3908003102</v>
      </c>
      <c r="M939" s="672" t="n">
        <f aca="false">I939-L939</f>
        <v>0</v>
      </c>
    </row>
    <row r="940" customFormat="false" ht="15" hidden="false" customHeight="false" outlineLevel="0" collapsed="false">
      <c r="A940" s="668" t="s">
        <v>1464</v>
      </c>
      <c r="B940" s="669" t="n">
        <v>44523</v>
      </c>
      <c r="C940" s="668" t="s">
        <v>1280</v>
      </c>
      <c r="D940" s="668" t="s">
        <v>1281</v>
      </c>
      <c r="E940" s="668" t="s">
        <v>1289</v>
      </c>
      <c r="F940" s="670" t="n">
        <v>-3080</v>
      </c>
      <c r="G940" s="670" t="n">
        <v>0</v>
      </c>
      <c r="H940" s="670" t="n">
        <v>3080</v>
      </c>
      <c r="I940" s="670" t="n">
        <v>3908006182</v>
      </c>
      <c r="J940" s="671" t="s">
        <v>1283</v>
      </c>
      <c r="L940" s="672" t="n">
        <f aca="false">I939+H940</f>
        <v>3908006182</v>
      </c>
      <c r="M940" s="672" t="n">
        <f aca="false">I940-L940</f>
        <v>0</v>
      </c>
    </row>
    <row r="941" customFormat="false" ht="15" hidden="false" customHeight="false" outlineLevel="0" collapsed="false">
      <c r="A941" s="668" t="s">
        <v>1464</v>
      </c>
      <c r="B941" s="669" t="n">
        <v>44523</v>
      </c>
      <c r="C941" s="668" t="s">
        <v>1280</v>
      </c>
      <c r="D941" s="668" t="s">
        <v>1281</v>
      </c>
      <c r="E941" s="668" t="s">
        <v>1299</v>
      </c>
      <c r="F941" s="670" t="n">
        <v>-1840506</v>
      </c>
      <c r="G941" s="670" t="n">
        <v>0</v>
      </c>
      <c r="H941" s="670" t="n">
        <v>1840506</v>
      </c>
      <c r="I941" s="670" t="n">
        <v>3909846688</v>
      </c>
      <c r="J941" s="671" t="s">
        <v>1283</v>
      </c>
      <c r="L941" s="672" t="n">
        <f aca="false">I940+H941</f>
        <v>3909846688</v>
      </c>
      <c r="M941" s="672" t="n">
        <f aca="false">I941-L941</f>
        <v>0</v>
      </c>
    </row>
    <row r="942" customFormat="false" ht="15" hidden="false" customHeight="false" outlineLevel="0" collapsed="false">
      <c r="A942" s="668" t="s">
        <v>1464</v>
      </c>
      <c r="B942" s="669" t="n">
        <v>44523</v>
      </c>
      <c r="C942" s="668" t="s">
        <v>1280</v>
      </c>
      <c r="D942" s="668" t="s">
        <v>1281</v>
      </c>
      <c r="E942" s="668" t="s">
        <v>1376</v>
      </c>
      <c r="F942" s="670" t="n">
        <v>-947100</v>
      </c>
      <c r="G942" s="670" t="n">
        <v>0</v>
      </c>
      <c r="H942" s="670" t="n">
        <v>947100</v>
      </c>
      <c r="I942" s="670" t="n">
        <v>3910793788</v>
      </c>
      <c r="J942" s="671" t="s">
        <v>1283</v>
      </c>
      <c r="L942" s="672" t="n">
        <f aca="false">I941+H942</f>
        <v>3910793788</v>
      </c>
      <c r="M942" s="672" t="n">
        <f aca="false">I942-L942</f>
        <v>0</v>
      </c>
    </row>
    <row r="943" customFormat="false" ht="15" hidden="false" customHeight="false" outlineLevel="0" collapsed="false">
      <c r="A943" s="668" t="s">
        <v>1464</v>
      </c>
      <c r="B943" s="669" t="n">
        <v>44523</v>
      </c>
      <c r="C943" s="668" t="s">
        <v>1280</v>
      </c>
      <c r="D943" s="668" t="s">
        <v>1281</v>
      </c>
      <c r="E943" s="668" t="s">
        <v>1287</v>
      </c>
      <c r="F943" s="670" t="n">
        <v>-35000</v>
      </c>
      <c r="G943" s="670" t="n">
        <v>0</v>
      </c>
      <c r="H943" s="670" t="n">
        <v>35000</v>
      </c>
      <c r="I943" s="670" t="n">
        <v>3910828788</v>
      </c>
      <c r="J943" s="671" t="s">
        <v>1283</v>
      </c>
      <c r="L943" s="672" t="n">
        <f aca="false">I942+H943</f>
        <v>3910828788</v>
      </c>
      <c r="M943" s="672" t="n">
        <f aca="false">I943-L943</f>
        <v>0</v>
      </c>
    </row>
    <row r="944" customFormat="false" ht="15" hidden="false" customHeight="false" outlineLevel="0" collapsed="false">
      <c r="A944" s="668" t="s">
        <v>1464</v>
      </c>
      <c r="B944" s="669" t="n">
        <v>44523</v>
      </c>
      <c r="C944" s="668" t="s">
        <v>1280</v>
      </c>
      <c r="D944" s="668" t="s">
        <v>1281</v>
      </c>
      <c r="E944" s="668" t="s">
        <v>1287</v>
      </c>
      <c r="F944" s="670" t="n">
        <v>-70500</v>
      </c>
      <c r="G944" s="670" t="n">
        <v>0</v>
      </c>
      <c r="H944" s="670" t="n">
        <v>70500</v>
      </c>
      <c r="I944" s="670" t="n">
        <v>3910899288</v>
      </c>
      <c r="J944" s="671" t="s">
        <v>1283</v>
      </c>
      <c r="L944" s="672" t="n">
        <f aca="false">I943+H944</f>
        <v>3910899288</v>
      </c>
      <c r="M944" s="672" t="n">
        <f aca="false">I944-L944</f>
        <v>0</v>
      </c>
    </row>
    <row r="945" customFormat="false" ht="15" hidden="false" customHeight="false" outlineLevel="0" collapsed="false">
      <c r="A945" s="668" t="s">
        <v>1464</v>
      </c>
      <c r="B945" s="669" t="n">
        <v>44523</v>
      </c>
      <c r="C945" s="668" t="s">
        <v>1280</v>
      </c>
      <c r="D945" s="668" t="s">
        <v>1281</v>
      </c>
      <c r="E945" s="668" t="s">
        <v>1344</v>
      </c>
      <c r="F945" s="670" t="n">
        <v>-3508</v>
      </c>
      <c r="G945" s="670" t="n">
        <v>0</v>
      </c>
      <c r="H945" s="670" t="n">
        <v>3508</v>
      </c>
      <c r="I945" s="670" t="n">
        <v>3910902796</v>
      </c>
      <c r="J945" s="671" t="s">
        <v>1283</v>
      </c>
      <c r="L945" s="672" t="n">
        <f aca="false">I944+H945</f>
        <v>3910902796</v>
      </c>
      <c r="M945" s="672" t="n">
        <f aca="false">I945-L945</f>
        <v>0</v>
      </c>
    </row>
    <row r="946" customFormat="false" ht="15" hidden="false" customHeight="false" outlineLevel="0" collapsed="false">
      <c r="A946" s="668" t="s">
        <v>1464</v>
      </c>
      <c r="B946" s="669" t="n">
        <v>44523</v>
      </c>
      <c r="C946" s="668" t="s">
        <v>1280</v>
      </c>
      <c r="D946" s="668" t="s">
        <v>1281</v>
      </c>
      <c r="E946" s="668" t="s">
        <v>1318</v>
      </c>
      <c r="F946" s="670" t="n">
        <v>-2548008</v>
      </c>
      <c r="G946" s="670" t="n">
        <v>0</v>
      </c>
      <c r="H946" s="670" t="n">
        <v>2548008</v>
      </c>
      <c r="I946" s="670" t="n">
        <v>3913450804</v>
      </c>
      <c r="J946" s="671" t="s">
        <v>1283</v>
      </c>
      <c r="L946" s="672" t="n">
        <f aca="false">I945+H946</f>
        <v>3913450804</v>
      </c>
      <c r="M946" s="672" t="n">
        <f aca="false">I946-L946</f>
        <v>0</v>
      </c>
    </row>
    <row r="947" customFormat="false" ht="15" hidden="false" customHeight="false" outlineLevel="0" collapsed="false">
      <c r="A947" s="668" t="s">
        <v>1464</v>
      </c>
      <c r="B947" s="669" t="n">
        <v>44523</v>
      </c>
      <c r="C947" s="668" t="s">
        <v>1280</v>
      </c>
      <c r="D947" s="668" t="s">
        <v>1281</v>
      </c>
      <c r="E947" s="668" t="s">
        <v>1432</v>
      </c>
      <c r="F947" s="670" t="n">
        <v>-90000</v>
      </c>
      <c r="G947" s="670" t="n">
        <v>0</v>
      </c>
      <c r="H947" s="670" t="n">
        <v>90000</v>
      </c>
      <c r="I947" s="670" t="n">
        <v>3913540804</v>
      </c>
      <c r="J947" s="671" t="s">
        <v>1283</v>
      </c>
      <c r="L947" s="672" t="n">
        <f aca="false">I946+H947</f>
        <v>3913540804</v>
      </c>
      <c r="M947" s="672" t="n">
        <f aca="false">I947-L947</f>
        <v>0</v>
      </c>
    </row>
    <row r="948" customFormat="false" ht="15" hidden="false" customHeight="false" outlineLevel="0" collapsed="false">
      <c r="A948" s="668" t="s">
        <v>1464</v>
      </c>
      <c r="B948" s="669" t="n">
        <v>44523</v>
      </c>
      <c r="C948" s="668" t="s">
        <v>1280</v>
      </c>
      <c r="D948" s="668" t="s">
        <v>1281</v>
      </c>
      <c r="E948" s="668" t="s">
        <v>1293</v>
      </c>
      <c r="F948" s="670" t="n">
        <v>-8074606</v>
      </c>
      <c r="G948" s="670" t="n">
        <v>0</v>
      </c>
      <c r="H948" s="670" t="n">
        <v>8074606</v>
      </c>
      <c r="I948" s="670" t="n">
        <v>3921615410</v>
      </c>
      <c r="J948" s="671" t="s">
        <v>1283</v>
      </c>
      <c r="L948" s="672" t="n">
        <f aca="false">I947+H948</f>
        <v>3921615410</v>
      </c>
      <c r="M948" s="672" t="n">
        <f aca="false">I948-L948</f>
        <v>0</v>
      </c>
    </row>
    <row r="949" customFormat="false" ht="15" hidden="false" customHeight="false" outlineLevel="0" collapsed="false">
      <c r="A949" s="668" t="s">
        <v>1464</v>
      </c>
      <c r="B949" s="669" t="n">
        <v>44523</v>
      </c>
      <c r="C949" s="668" t="s">
        <v>1280</v>
      </c>
      <c r="D949" s="668" t="s">
        <v>1281</v>
      </c>
      <c r="E949" s="668" t="s">
        <v>1284</v>
      </c>
      <c r="F949" s="670" t="n">
        <v>-7471514</v>
      </c>
      <c r="G949" s="670" t="n">
        <v>0</v>
      </c>
      <c r="H949" s="670" t="n">
        <v>7471514</v>
      </c>
      <c r="I949" s="670" t="n">
        <v>3929086924</v>
      </c>
      <c r="J949" s="671" t="s">
        <v>1283</v>
      </c>
      <c r="L949" s="672" t="n">
        <f aca="false">I948+H949</f>
        <v>3929086924</v>
      </c>
      <c r="M949" s="672" t="n">
        <f aca="false">I949-L949</f>
        <v>0</v>
      </c>
    </row>
    <row r="950" customFormat="false" ht="15" hidden="false" customHeight="false" outlineLevel="0" collapsed="false">
      <c r="A950" s="668" t="s">
        <v>1464</v>
      </c>
      <c r="B950" s="669" t="n">
        <v>44523</v>
      </c>
      <c r="C950" s="668" t="s">
        <v>1280</v>
      </c>
      <c r="D950" s="668" t="s">
        <v>1281</v>
      </c>
      <c r="E950" s="668" t="s">
        <v>1316</v>
      </c>
      <c r="F950" s="670" t="n">
        <v>-1708000</v>
      </c>
      <c r="G950" s="670" t="n">
        <v>0</v>
      </c>
      <c r="H950" s="670" t="n">
        <v>1708000</v>
      </c>
      <c r="I950" s="670" t="n">
        <v>3930794924</v>
      </c>
      <c r="J950" s="671" t="s">
        <v>1283</v>
      </c>
      <c r="L950" s="672" t="n">
        <f aca="false">I949+H950</f>
        <v>3930794924</v>
      </c>
      <c r="M950" s="672" t="n">
        <f aca="false">I950-L950</f>
        <v>0</v>
      </c>
    </row>
    <row r="951" customFormat="false" ht="15" hidden="false" customHeight="false" outlineLevel="0" collapsed="false">
      <c r="A951" s="668" t="s">
        <v>1464</v>
      </c>
      <c r="B951" s="669" t="n">
        <v>44523</v>
      </c>
      <c r="C951" s="668" t="s">
        <v>1280</v>
      </c>
      <c r="D951" s="668" t="s">
        <v>1281</v>
      </c>
      <c r="E951" s="668" t="s">
        <v>1292</v>
      </c>
      <c r="F951" s="670" t="n">
        <v>-1632750</v>
      </c>
      <c r="G951" s="670" t="n">
        <v>0</v>
      </c>
      <c r="H951" s="670" t="n">
        <v>1632750</v>
      </c>
      <c r="I951" s="670" t="n">
        <v>3932427674</v>
      </c>
      <c r="J951" s="671" t="s">
        <v>1283</v>
      </c>
      <c r="L951" s="672" t="n">
        <f aca="false">I950+H951</f>
        <v>3932427674</v>
      </c>
      <c r="M951" s="672" t="n">
        <f aca="false">I951-L951</f>
        <v>0</v>
      </c>
    </row>
    <row r="952" customFormat="false" ht="15" hidden="false" customHeight="false" outlineLevel="0" collapsed="false">
      <c r="A952" s="668" t="s">
        <v>1464</v>
      </c>
      <c r="B952" s="669" t="n">
        <v>44523</v>
      </c>
      <c r="C952" s="668" t="s">
        <v>1280</v>
      </c>
      <c r="D952" s="668" t="s">
        <v>1281</v>
      </c>
      <c r="E952" s="668" t="s">
        <v>1317</v>
      </c>
      <c r="F952" s="670" t="n">
        <v>-3514500</v>
      </c>
      <c r="G952" s="670" t="n">
        <v>0</v>
      </c>
      <c r="H952" s="670" t="n">
        <v>3514500</v>
      </c>
      <c r="I952" s="670" t="n">
        <v>3935942174</v>
      </c>
      <c r="J952" s="671" t="s">
        <v>1283</v>
      </c>
      <c r="L952" s="672" t="n">
        <f aca="false">I951+H952</f>
        <v>3935942174</v>
      </c>
      <c r="M952" s="672" t="n">
        <f aca="false">I952-L952</f>
        <v>0</v>
      </c>
    </row>
    <row r="953" customFormat="false" ht="15" hidden="false" customHeight="false" outlineLevel="0" collapsed="false">
      <c r="A953" s="668" t="s">
        <v>1464</v>
      </c>
      <c r="B953" s="669" t="n">
        <v>44523</v>
      </c>
      <c r="C953" s="668" t="s">
        <v>1280</v>
      </c>
      <c r="D953" s="668" t="s">
        <v>1281</v>
      </c>
      <c r="E953" s="668" t="s">
        <v>1299</v>
      </c>
      <c r="F953" s="670" t="n">
        <v>-55000</v>
      </c>
      <c r="G953" s="670" t="n">
        <v>0</v>
      </c>
      <c r="H953" s="670" t="n">
        <v>55000</v>
      </c>
      <c r="I953" s="670" t="n">
        <v>3935997174</v>
      </c>
      <c r="J953" s="671" t="s">
        <v>1283</v>
      </c>
      <c r="L953" s="672" t="n">
        <f aca="false">I952+H953</f>
        <v>3935997174</v>
      </c>
      <c r="M953" s="672" t="n">
        <f aca="false">I953-L953</f>
        <v>0</v>
      </c>
    </row>
    <row r="954" customFormat="false" ht="15" hidden="false" customHeight="false" outlineLevel="0" collapsed="false">
      <c r="A954" s="668" t="s">
        <v>1464</v>
      </c>
      <c r="B954" s="669" t="n">
        <v>44523</v>
      </c>
      <c r="C954" s="668" t="s">
        <v>1280</v>
      </c>
      <c r="D954" s="668" t="s">
        <v>1281</v>
      </c>
      <c r="E954" s="668" t="s">
        <v>1414</v>
      </c>
      <c r="F954" s="670" t="n">
        <v>-1510000</v>
      </c>
      <c r="G954" s="670" t="n">
        <v>0</v>
      </c>
      <c r="H954" s="670" t="n">
        <v>1510000</v>
      </c>
      <c r="I954" s="670" t="n">
        <v>3937507174</v>
      </c>
      <c r="J954" s="671" t="s">
        <v>1283</v>
      </c>
      <c r="L954" s="672" t="n">
        <f aca="false">I953+H954</f>
        <v>3937507174</v>
      </c>
      <c r="M954" s="672" t="n">
        <f aca="false">I954-L954</f>
        <v>0</v>
      </c>
    </row>
    <row r="955" customFormat="false" ht="15" hidden="false" customHeight="false" outlineLevel="0" collapsed="false">
      <c r="A955" s="668" t="s">
        <v>1464</v>
      </c>
      <c r="B955" s="669" t="n">
        <v>44523</v>
      </c>
      <c r="C955" s="668" t="s">
        <v>1280</v>
      </c>
      <c r="D955" s="668" t="s">
        <v>1281</v>
      </c>
      <c r="E955" s="668" t="s">
        <v>1299</v>
      </c>
      <c r="F955" s="670" t="n">
        <v>-7799050</v>
      </c>
      <c r="G955" s="670" t="n">
        <v>0</v>
      </c>
      <c r="H955" s="670" t="n">
        <v>7799050</v>
      </c>
      <c r="I955" s="670" t="n">
        <v>3945306224</v>
      </c>
      <c r="J955" s="671" t="s">
        <v>1283</v>
      </c>
      <c r="L955" s="672" t="n">
        <f aca="false">I954+H955</f>
        <v>3945306224</v>
      </c>
      <c r="M955" s="672" t="n">
        <f aca="false">I955-L955</f>
        <v>0</v>
      </c>
    </row>
    <row r="956" customFormat="false" ht="15" hidden="false" customHeight="false" outlineLevel="0" collapsed="false">
      <c r="A956" s="668" t="s">
        <v>1464</v>
      </c>
      <c r="B956" s="669" t="n">
        <v>44523</v>
      </c>
      <c r="C956" s="668" t="s">
        <v>1280</v>
      </c>
      <c r="D956" s="668" t="s">
        <v>1281</v>
      </c>
      <c r="E956" s="668" t="s">
        <v>1296</v>
      </c>
      <c r="F956" s="670" t="n">
        <v>-3140500</v>
      </c>
      <c r="G956" s="670" t="n">
        <v>0</v>
      </c>
      <c r="H956" s="670" t="n">
        <v>3140500</v>
      </c>
      <c r="I956" s="670" t="n">
        <v>3948446724</v>
      </c>
      <c r="J956" s="671" t="s">
        <v>1283</v>
      </c>
      <c r="L956" s="672" t="n">
        <f aca="false">I955+H956</f>
        <v>3948446724</v>
      </c>
      <c r="M956" s="672" t="n">
        <f aca="false">I956-L956</f>
        <v>0</v>
      </c>
    </row>
    <row r="957" customFormat="false" ht="15" hidden="false" customHeight="false" outlineLevel="0" collapsed="false">
      <c r="A957" s="668" t="s">
        <v>1464</v>
      </c>
      <c r="B957" s="669" t="n">
        <v>44523</v>
      </c>
      <c r="C957" s="668" t="s">
        <v>1280</v>
      </c>
      <c r="D957" s="668" t="s">
        <v>1281</v>
      </c>
      <c r="E957" s="668" t="s">
        <v>1314</v>
      </c>
      <c r="F957" s="670" t="n">
        <v>-4168000</v>
      </c>
      <c r="G957" s="670" t="n">
        <v>0</v>
      </c>
      <c r="H957" s="670" t="n">
        <v>4168000</v>
      </c>
      <c r="I957" s="670" t="n">
        <v>3952614724</v>
      </c>
      <c r="J957" s="671" t="s">
        <v>1283</v>
      </c>
      <c r="L957" s="672" t="n">
        <f aca="false">I956+H957</f>
        <v>3952614724</v>
      </c>
      <c r="M957" s="672" t="n">
        <f aca="false">I957-L957</f>
        <v>0</v>
      </c>
    </row>
    <row r="958" customFormat="false" ht="15" hidden="false" customHeight="false" outlineLevel="0" collapsed="false">
      <c r="A958" s="668" t="s">
        <v>1464</v>
      </c>
      <c r="B958" s="669" t="n">
        <v>44523</v>
      </c>
      <c r="C958" s="668" t="s">
        <v>1280</v>
      </c>
      <c r="D958" s="668" t="s">
        <v>1281</v>
      </c>
      <c r="E958" s="668" t="s">
        <v>1307</v>
      </c>
      <c r="F958" s="670" t="n">
        <v>-7865550</v>
      </c>
      <c r="G958" s="670" t="n">
        <v>0</v>
      </c>
      <c r="H958" s="670" t="n">
        <v>7865550</v>
      </c>
      <c r="I958" s="670" t="n">
        <v>3960480274</v>
      </c>
      <c r="J958" s="671" t="s">
        <v>1283</v>
      </c>
      <c r="L958" s="672" t="n">
        <f aca="false">I957+H958</f>
        <v>3960480274</v>
      </c>
      <c r="M958" s="672" t="n">
        <f aca="false">I958-L958</f>
        <v>0</v>
      </c>
    </row>
    <row r="959" customFormat="false" ht="15" hidden="false" customHeight="false" outlineLevel="0" collapsed="false">
      <c r="A959" s="668" t="s">
        <v>1464</v>
      </c>
      <c r="B959" s="669" t="n">
        <v>44523</v>
      </c>
      <c r="C959" s="668" t="s">
        <v>1280</v>
      </c>
      <c r="D959" s="668" t="s">
        <v>1281</v>
      </c>
      <c r="E959" s="668" t="s">
        <v>1333</v>
      </c>
      <c r="F959" s="670" t="n">
        <v>-7508</v>
      </c>
      <c r="G959" s="670" t="n">
        <v>0</v>
      </c>
      <c r="H959" s="670" t="n">
        <v>7508</v>
      </c>
      <c r="I959" s="670" t="n">
        <v>3960487782</v>
      </c>
      <c r="J959" s="671" t="s">
        <v>1283</v>
      </c>
      <c r="L959" s="672" t="n">
        <f aca="false">I958+H959</f>
        <v>3960487782</v>
      </c>
      <c r="M959" s="672" t="n">
        <f aca="false">I959-L959</f>
        <v>0</v>
      </c>
    </row>
    <row r="960" customFormat="false" ht="15" hidden="false" customHeight="false" outlineLevel="0" collapsed="false">
      <c r="A960" s="668" t="s">
        <v>1464</v>
      </c>
      <c r="B960" s="669" t="n">
        <v>44523</v>
      </c>
      <c r="C960" s="668" t="s">
        <v>1285</v>
      </c>
      <c r="D960" s="668" t="s">
        <v>1281</v>
      </c>
      <c r="E960" s="668" t="s">
        <v>1320</v>
      </c>
      <c r="F960" s="670" t="n">
        <v>-12000</v>
      </c>
      <c r="G960" s="670" t="n">
        <v>0</v>
      </c>
      <c r="H960" s="670" t="n">
        <v>12000</v>
      </c>
      <c r="I960" s="670" t="n">
        <v>3960499782</v>
      </c>
      <c r="J960" s="671" t="s">
        <v>1283</v>
      </c>
      <c r="L960" s="672" t="n">
        <f aca="false">I959+H960</f>
        <v>3960499782</v>
      </c>
      <c r="M960" s="672" t="n">
        <f aca="false">I960-L960</f>
        <v>0</v>
      </c>
    </row>
    <row r="961" customFormat="false" ht="15" hidden="false" customHeight="false" outlineLevel="0" collapsed="false">
      <c r="A961" s="668" t="s">
        <v>1464</v>
      </c>
      <c r="B961" s="669" t="n">
        <v>44523</v>
      </c>
      <c r="C961" s="668" t="s">
        <v>1280</v>
      </c>
      <c r="D961" s="668" t="s">
        <v>1281</v>
      </c>
      <c r="E961" s="668" t="s">
        <v>1398</v>
      </c>
      <c r="F961" s="670" t="n">
        <v>-90000</v>
      </c>
      <c r="G961" s="670" t="n">
        <v>0</v>
      </c>
      <c r="H961" s="670" t="n">
        <v>90000</v>
      </c>
      <c r="I961" s="670" t="n">
        <v>3960589782</v>
      </c>
      <c r="J961" s="671" t="s">
        <v>1283</v>
      </c>
      <c r="L961" s="672" t="n">
        <f aca="false">I960+H961</f>
        <v>3960589782</v>
      </c>
      <c r="M961" s="672" t="n">
        <f aca="false">I961-L961</f>
        <v>0</v>
      </c>
    </row>
    <row r="962" customFormat="false" ht="15" hidden="false" customHeight="false" outlineLevel="0" collapsed="false">
      <c r="A962" s="668" t="s">
        <v>1464</v>
      </c>
      <c r="B962" s="669" t="n">
        <v>44523</v>
      </c>
      <c r="C962" s="668" t="s">
        <v>1285</v>
      </c>
      <c r="D962" s="668" t="s">
        <v>1281</v>
      </c>
      <c r="E962" s="668" t="s">
        <v>1322</v>
      </c>
      <c r="F962" s="670" t="n">
        <v>-4680000</v>
      </c>
      <c r="G962" s="670" t="n">
        <v>0</v>
      </c>
      <c r="H962" s="670" t="n">
        <v>4680000</v>
      </c>
      <c r="I962" s="670" t="n">
        <v>3965269782</v>
      </c>
      <c r="J962" s="671" t="s">
        <v>1283</v>
      </c>
      <c r="L962" s="672" t="n">
        <f aca="false">I961+H962</f>
        <v>3965269782</v>
      </c>
      <c r="M962" s="672" t="n">
        <f aca="false">I962-L962</f>
        <v>0</v>
      </c>
    </row>
    <row r="963" customFormat="false" ht="15" hidden="false" customHeight="false" outlineLevel="0" collapsed="false">
      <c r="A963" s="668" t="s">
        <v>1464</v>
      </c>
      <c r="B963" s="669" t="n">
        <v>44523</v>
      </c>
      <c r="C963" s="668" t="s">
        <v>1280</v>
      </c>
      <c r="D963" s="668" t="s">
        <v>1281</v>
      </c>
      <c r="E963" s="668" t="s">
        <v>1323</v>
      </c>
      <c r="F963" s="670" t="n">
        <v>-87500</v>
      </c>
      <c r="G963" s="670" t="n">
        <v>0</v>
      </c>
      <c r="H963" s="670" t="n">
        <v>87500</v>
      </c>
      <c r="I963" s="670" t="n">
        <v>3965357282</v>
      </c>
      <c r="J963" s="671" t="s">
        <v>1283</v>
      </c>
      <c r="L963" s="672" t="n">
        <f aca="false">I962+H963</f>
        <v>3965357282</v>
      </c>
      <c r="M963" s="672" t="n">
        <f aca="false">I963-L963</f>
        <v>0</v>
      </c>
    </row>
    <row r="964" customFormat="false" ht="15" hidden="false" customHeight="false" outlineLevel="0" collapsed="false">
      <c r="A964" s="668" t="s">
        <v>1468</v>
      </c>
      <c r="B964" s="669" t="n">
        <v>44523</v>
      </c>
      <c r="C964" s="668" t="s">
        <v>1280</v>
      </c>
      <c r="D964" s="668" t="s">
        <v>1281</v>
      </c>
      <c r="E964" s="668" t="s">
        <v>1469</v>
      </c>
      <c r="F964" s="670" t="n">
        <v>-1500000</v>
      </c>
      <c r="G964" s="670" t="n">
        <v>0</v>
      </c>
      <c r="H964" s="670" t="n">
        <v>1500000</v>
      </c>
      <c r="I964" s="670" t="n">
        <v>3966857282</v>
      </c>
      <c r="J964" s="671" t="s">
        <v>1283</v>
      </c>
      <c r="L964" s="672" t="n">
        <f aca="false">I963+H964</f>
        <v>3966857282</v>
      </c>
      <c r="M964" s="672" t="n">
        <f aca="false">I964-L964</f>
        <v>0</v>
      </c>
    </row>
    <row r="965" customFormat="false" ht="15" hidden="false" customHeight="false" outlineLevel="0" collapsed="false">
      <c r="A965" s="668" t="s">
        <v>1467</v>
      </c>
      <c r="B965" s="669" t="n">
        <v>44524</v>
      </c>
      <c r="C965" s="668" t="s">
        <v>1280</v>
      </c>
      <c r="D965" s="668" t="s">
        <v>1281</v>
      </c>
      <c r="E965" s="668" t="s">
        <v>1298</v>
      </c>
      <c r="F965" s="670" t="n">
        <v>-17535900</v>
      </c>
      <c r="G965" s="670" t="n">
        <v>0</v>
      </c>
      <c r="H965" s="670" t="n">
        <v>17535900</v>
      </c>
      <c r="I965" s="670" t="n">
        <v>3984393182</v>
      </c>
      <c r="J965" s="671" t="s">
        <v>1283</v>
      </c>
      <c r="L965" s="672" t="n">
        <f aca="false">I964+H965</f>
        <v>3984393182</v>
      </c>
      <c r="M965" s="672" t="n">
        <f aca="false">I965-L965</f>
        <v>0</v>
      </c>
    </row>
    <row r="966" customFormat="false" ht="15" hidden="false" customHeight="false" outlineLevel="0" collapsed="false">
      <c r="A966" s="668" t="s">
        <v>1467</v>
      </c>
      <c r="B966" s="669" t="n">
        <v>44524</v>
      </c>
      <c r="C966" s="668" t="s">
        <v>1280</v>
      </c>
      <c r="D966" s="668" t="s">
        <v>1281</v>
      </c>
      <c r="E966" s="668" t="s">
        <v>1304</v>
      </c>
      <c r="F966" s="670" t="n">
        <v>-84000</v>
      </c>
      <c r="G966" s="670" t="n">
        <v>0</v>
      </c>
      <c r="H966" s="670" t="n">
        <v>84000</v>
      </c>
      <c r="I966" s="670" t="n">
        <v>3984477182</v>
      </c>
      <c r="J966" s="671" t="s">
        <v>1283</v>
      </c>
      <c r="L966" s="672" t="n">
        <f aca="false">I965+H966</f>
        <v>3984477182</v>
      </c>
      <c r="M966" s="672" t="n">
        <f aca="false">I966-L966</f>
        <v>0</v>
      </c>
    </row>
    <row r="967" customFormat="false" ht="15" hidden="false" customHeight="false" outlineLevel="0" collapsed="false">
      <c r="A967" s="668" t="s">
        <v>1467</v>
      </c>
      <c r="B967" s="669" t="n">
        <v>44524</v>
      </c>
      <c r="C967" s="668" t="s">
        <v>1280</v>
      </c>
      <c r="D967" s="668" t="s">
        <v>1281</v>
      </c>
      <c r="E967" s="668" t="s">
        <v>1319</v>
      </c>
      <c r="F967" s="670" t="n">
        <v>-6242000</v>
      </c>
      <c r="G967" s="670" t="n">
        <v>0</v>
      </c>
      <c r="H967" s="670" t="n">
        <v>6242000</v>
      </c>
      <c r="I967" s="670" t="n">
        <v>3990719182</v>
      </c>
      <c r="J967" s="671" t="s">
        <v>1283</v>
      </c>
      <c r="L967" s="672" t="n">
        <f aca="false">I966+H967</f>
        <v>3990719182</v>
      </c>
      <c r="M967" s="672" t="n">
        <f aca="false">I967-L967</f>
        <v>0</v>
      </c>
    </row>
    <row r="968" customFormat="false" ht="15" hidden="false" customHeight="false" outlineLevel="0" collapsed="false">
      <c r="A968" s="668" t="s">
        <v>1467</v>
      </c>
      <c r="B968" s="669" t="n">
        <v>44524</v>
      </c>
      <c r="C968" s="668" t="s">
        <v>1280</v>
      </c>
      <c r="D968" s="668" t="s">
        <v>1281</v>
      </c>
      <c r="E968" s="668" t="s">
        <v>1287</v>
      </c>
      <c r="F968" s="670" t="n">
        <v>-7199750</v>
      </c>
      <c r="G968" s="670" t="n">
        <v>0</v>
      </c>
      <c r="H968" s="670" t="n">
        <v>7199750</v>
      </c>
      <c r="I968" s="670" t="n">
        <v>3997918932</v>
      </c>
      <c r="J968" s="671" t="s">
        <v>1283</v>
      </c>
      <c r="L968" s="672" t="n">
        <f aca="false">I967+H968</f>
        <v>3997918932</v>
      </c>
      <c r="M968" s="672" t="n">
        <f aca="false">I968-L968</f>
        <v>0</v>
      </c>
    </row>
    <row r="969" customFormat="false" ht="15" hidden="false" customHeight="false" outlineLevel="0" collapsed="false">
      <c r="A969" s="668" t="s">
        <v>1467</v>
      </c>
      <c r="B969" s="669" t="n">
        <v>44524</v>
      </c>
      <c r="C969" s="668" t="s">
        <v>1280</v>
      </c>
      <c r="D969" s="668" t="s">
        <v>1281</v>
      </c>
      <c r="E969" s="668" t="s">
        <v>1284</v>
      </c>
      <c r="F969" s="670" t="n">
        <v>-5618398</v>
      </c>
      <c r="G969" s="670" t="n">
        <v>0</v>
      </c>
      <c r="H969" s="670" t="n">
        <v>5618398</v>
      </c>
      <c r="I969" s="670" t="n">
        <v>4003537330</v>
      </c>
      <c r="J969" s="671" t="s">
        <v>1283</v>
      </c>
      <c r="L969" s="672" t="n">
        <f aca="false">I968+H969</f>
        <v>4003537330</v>
      </c>
      <c r="M969" s="672" t="n">
        <f aca="false">I969-L969</f>
        <v>0</v>
      </c>
    </row>
    <row r="970" customFormat="false" ht="15" hidden="false" customHeight="false" outlineLevel="0" collapsed="false">
      <c r="A970" s="668" t="s">
        <v>1467</v>
      </c>
      <c r="B970" s="669" t="n">
        <v>44524</v>
      </c>
      <c r="C970" s="668" t="s">
        <v>1280</v>
      </c>
      <c r="D970" s="668" t="s">
        <v>1281</v>
      </c>
      <c r="E970" s="668" t="s">
        <v>1282</v>
      </c>
      <c r="F970" s="670" t="n">
        <v>-1244000</v>
      </c>
      <c r="G970" s="670" t="n">
        <v>0</v>
      </c>
      <c r="H970" s="670" t="n">
        <v>1244000</v>
      </c>
      <c r="I970" s="670" t="n">
        <v>4004781330</v>
      </c>
      <c r="J970" s="671" t="s">
        <v>1283</v>
      </c>
      <c r="L970" s="672" t="n">
        <f aca="false">I969+H970</f>
        <v>4004781330</v>
      </c>
      <c r="M970" s="672" t="n">
        <f aca="false">I970-L970</f>
        <v>0</v>
      </c>
    </row>
    <row r="971" customFormat="false" ht="15" hidden="false" customHeight="false" outlineLevel="0" collapsed="false">
      <c r="A971" s="668" t="s">
        <v>1467</v>
      </c>
      <c r="B971" s="669" t="n">
        <v>44524</v>
      </c>
      <c r="C971" s="668" t="s">
        <v>1280</v>
      </c>
      <c r="D971" s="668" t="s">
        <v>1281</v>
      </c>
      <c r="E971" s="668" t="s">
        <v>1301</v>
      </c>
      <c r="F971" s="670" t="n">
        <v>-4580400</v>
      </c>
      <c r="G971" s="670" t="n">
        <v>0</v>
      </c>
      <c r="H971" s="670" t="n">
        <v>4580400</v>
      </c>
      <c r="I971" s="670" t="n">
        <v>4009361730</v>
      </c>
      <c r="J971" s="671" t="s">
        <v>1283</v>
      </c>
      <c r="L971" s="672" t="n">
        <f aca="false">I970+H971</f>
        <v>4009361730</v>
      </c>
      <c r="M971" s="672" t="n">
        <f aca="false">I971-L971</f>
        <v>0</v>
      </c>
    </row>
    <row r="972" customFormat="false" ht="15" hidden="false" customHeight="false" outlineLevel="0" collapsed="false">
      <c r="A972" s="668" t="s">
        <v>1467</v>
      </c>
      <c r="B972" s="669" t="n">
        <v>44524</v>
      </c>
      <c r="C972" s="668" t="s">
        <v>1280</v>
      </c>
      <c r="D972" s="668" t="s">
        <v>1281</v>
      </c>
      <c r="E972" s="668" t="s">
        <v>1314</v>
      </c>
      <c r="F972" s="670" t="n">
        <v>-4323000</v>
      </c>
      <c r="G972" s="670" t="n">
        <v>0</v>
      </c>
      <c r="H972" s="670" t="n">
        <v>4323000</v>
      </c>
      <c r="I972" s="670" t="n">
        <v>4013684730</v>
      </c>
      <c r="J972" s="671" t="s">
        <v>1283</v>
      </c>
      <c r="L972" s="672" t="n">
        <f aca="false">I971+H972</f>
        <v>4013684730</v>
      </c>
      <c r="M972" s="672" t="n">
        <f aca="false">I972-L972</f>
        <v>0</v>
      </c>
    </row>
    <row r="973" customFormat="false" ht="15" hidden="false" customHeight="false" outlineLevel="0" collapsed="false">
      <c r="A973" s="668" t="s">
        <v>1467</v>
      </c>
      <c r="B973" s="669" t="n">
        <v>44524</v>
      </c>
      <c r="C973" s="668" t="s">
        <v>1280</v>
      </c>
      <c r="D973" s="668" t="s">
        <v>1281</v>
      </c>
      <c r="E973" s="668" t="s">
        <v>1288</v>
      </c>
      <c r="F973" s="670" t="n">
        <v>-3083400</v>
      </c>
      <c r="G973" s="670" t="n">
        <v>0</v>
      </c>
      <c r="H973" s="670" t="n">
        <v>3083400</v>
      </c>
      <c r="I973" s="670" t="n">
        <v>4016768130</v>
      </c>
      <c r="J973" s="671" t="s">
        <v>1283</v>
      </c>
      <c r="L973" s="672" t="n">
        <f aca="false">I972+H973</f>
        <v>4016768130</v>
      </c>
      <c r="M973" s="672" t="n">
        <f aca="false">I973-L973</f>
        <v>0</v>
      </c>
    </row>
    <row r="974" customFormat="false" ht="15" hidden="false" customHeight="false" outlineLevel="0" collapsed="false">
      <c r="A974" s="668" t="s">
        <v>1467</v>
      </c>
      <c r="B974" s="669" t="n">
        <v>44524</v>
      </c>
      <c r="C974" s="668" t="s">
        <v>1280</v>
      </c>
      <c r="D974" s="668" t="s">
        <v>1281</v>
      </c>
      <c r="E974" s="668" t="s">
        <v>1288</v>
      </c>
      <c r="F974" s="670" t="n">
        <v>-10056</v>
      </c>
      <c r="G974" s="670" t="n">
        <v>0</v>
      </c>
      <c r="H974" s="670" t="n">
        <v>10056</v>
      </c>
      <c r="I974" s="670" t="n">
        <v>4016778186</v>
      </c>
      <c r="J974" s="671" t="s">
        <v>1283</v>
      </c>
      <c r="L974" s="672" t="n">
        <f aca="false">I973+H974</f>
        <v>4016778186</v>
      </c>
      <c r="M974" s="672" t="n">
        <f aca="false">I974-L974</f>
        <v>0</v>
      </c>
    </row>
    <row r="975" customFormat="false" ht="15" hidden="false" customHeight="false" outlineLevel="0" collapsed="false">
      <c r="A975" s="668" t="s">
        <v>1467</v>
      </c>
      <c r="B975" s="669" t="n">
        <v>44524</v>
      </c>
      <c r="C975" s="668" t="s">
        <v>1280</v>
      </c>
      <c r="D975" s="668" t="s">
        <v>1281</v>
      </c>
      <c r="E975" s="668" t="s">
        <v>1300</v>
      </c>
      <c r="F975" s="670" t="n">
        <v>-3230500</v>
      </c>
      <c r="G975" s="670" t="n">
        <v>0</v>
      </c>
      <c r="H975" s="670" t="n">
        <v>3230500</v>
      </c>
      <c r="I975" s="670" t="n">
        <v>4020008686</v>
      </c>
      <c r="J975" s="671" t="s">
        <v>1283</v>
      </c>
      <c r="L975" s="672" t="n">
        <f aca="false">I974+H975</f>
        <v>4020008686</v>
      </c>
      <c r="M975" s="672" t="n">
        <f aca="false">I975-L975</f>
        <v>0</v>
      </c>
    </row>
    <row r="976" customFormat="false" ht="15" hidden="false" customHeight="false" outlineLevel="0" collapsed="false">
      <c r="A976" s="668" t="s">
        <v>1467</v>
      </c>
      <c r="B976" s="669" t="n">
        <v>44524</v>
      </c>
      <c r="C976" s="668" t="s">
        <v>1280</v>
      </c>
      <c r="D976" s="668" t="s">
        <v>1281</v>
      </c>
      <c r="E976" s="668" t="s">
        <v>1309</v>
      </c>
      <c r="F976" s="670" t="n">
        <v>-3595500</v>
      </c>
      <c r="G976" s="670" t="n">
        <v>0</v>
      </c>
      <c r="H976" s="670" t="n">
        <v>3595500</v>
      </c>
      <c r="I976" s="670" t="n">
        <v>4023604186</v>
      </c>
      <c r="J976" s="671" t="s">
        <v>1283</v>
      </c>
      <c r="L976" s="672" t="n">
        <f aca="false">I975+H976</f>
        <v>4023604186</v>
      </c>
      <c r="M976" s="672" t="n">
        <f aca="false">I976-L976</f>
        <v>0</v>
      </c>
    </row>
    <row r="977" customFormat="false" ht="15" hidden="false" customHeight="false" outlineLevel="0" collapsed="false">
      <c r="A977" s="668" t="s">
        <v>1467</v>
      </c>
      <c r="B977" s="669" t="n">
        <v>44524</v>
      </c>
      <c r="C977" s="668" t="s">
        <v>1280</v>
      </c>
      <c r="D977" s="668" t="s">
        <v>1281</v>
      </c>
      <c r="E977" s="668" t="s">
        <v>1305</v>
      </c>
      <c r="F977" s="670" t="n">
        <v>-3980500</v>
      </c>
      <c r="G977" s="670" t="n">
        <v>0</v>
      </c>
      <c r="H977" s="670" t="n">
        <v>3980500</v>
      </c>
      <c r="I977" s="670" t="n">
        <v>4027584686</v>
      </c>
      <c r="J977" s="671" t="s">
        <v>1283</v>
      </c>
      <c r="L977" s="672" t="n">
        <f aca="false">I976+H977</f>
        <v>4027584686</v>
      </c>
      <c r="M977" s="672" t="n">
        <f aca="false">I977-L977</f>
        <v>0</v>
      </c>
    </row>
    <row r="978" customFormat="false" ht="15" hidden="false" customHeight="false" outlineLevel="0" collapsed="false">
      <c r="A978" s="668" t="s">
        <v>1467</v>
      </c>
      <c r="B978" s="669" t="n">
        <v>44524</v>
      </c>
      <c r="C978" s="668" t="s">
        <v>1280</v>
      </c>
      <c r="D978" s="668" t="s">
        <v>1281</v>
      </c>
      <c r="E978" s="668" t="s">
        <v>1342</v>
      </c>
      <c r="F978" s="670" t="n">
        <v>-36400</v>
      </c>
      <c r="G978" s="670" t="n">
        <v>0</v>
      </c>
      <c r="H978" s="670" t="n">
        <v>36400</v>
      </c>
      <c r="I978" s="670" t="n">
        <v>4027621086</v>
      </c>
      <c r="J978" s="671" t="s">
        <v>1283</v>
      </c>
      <c r="L978" s="672" t="n">
        <f aca="false">I977+H978</f>
        <v>4027621086</v>
      </c>
      <c r="M978" s="672" t="n">
        <f aca="false">I978-L978</f>
        <v>0</v>
      </c>
    </row>
    <row r="979" customFormat="false" ht="15" hidden="false" customHeight="false" outlineLevel="0" collapsed="false">
      <c r="A979" s="668" t="s">
        <v>1467</v>
      </c>
      <c r="B979" s="669" t="n">
        <v>44524</v>
      </c>
      <c r="C979" s="668" t="s">
        <v>1280</v>
      </c>
      <c r="D979" s="668" t="s">
        <v>1281</v>
      </c>
      <c r="E979" s="668" t="s">
        <v>1317</v>
      </c>
      <c r="F979" s="670" t="n">
        <v>-3663000</v>
      </c>
      <c r="G979" s="670" t="n">
        <v>0</v>
      </c>
      <c r="H979" s="670" t="n">
        <v>3663000</v>
      </c>
      <c r="I979" s="670" t="n">
        <v>4031284086</v>
      </c>
      <c r="J979" s="671" t="s">
        <v>1283</v>
      </c>
      <c r="L979" s="672" t="n">
        <f aca="false">I978+H979</f>
        <v>4031284086</v>
      </c>
      <c r="M979" s="672" t="n">
        <f aca="false">I979-L979</f>
        <v>0</v>
      </c>
    </row>
    <row r="980" customFormat="false" ht="15" hidden="false" customHeight="false" outlineLevel="0" collapsed="false">
      <c r="A980" s="668" t="s">
        <v>1467</v>
      </c>
      <c r="B980" s="669" t="n">
        <v>44524</v>
      </c>
      <c r="C980" s="668" t="s">
        <v>1280</v>
      </c>
      <c r="D980" s="668" t="s">
        <v>1281</v>
      </c>
      <c r="E980" s="668" t="s">
        <v>1303</v>
      </c>
      <c r="F980" s="670" t="n">
        <v>-3724500</v>
      </c>
      <c r="G980" s="670" t="n">
        <v>0</v>
      </c>
      <c r="H980" s="670" t="n">
        <v>3724500</v>
      </c>
      <c r="I980" s="670" t="n">
        <v>4035008586</v>
      </c>
      <c r="J980" s="671" t="s">
        <v>1283</v>
      </c>
      <c r="L980" s="672" t="n">
        <f aca="false">I979+H980</f>
        <v>4035008586</v>
      </c>
      <c r="M980" s="672" t="n">
        <f aca="false">I980-L980</f>
        <v>0</v>
      </c>
    </row>
    <row r="981" customFormat="false" ht="15" hidden="false" customHeight="false" outlineLevel="0" collapsed="false">
      <c r="A981" s="668" t="s">
        <v>1467</v>
      </c>
      <c r="B981" s="669" t="n">
        <v>44524</v>
      </c>
      <c r="C981" s="668" t="s">
        <v>1280</v>
      </c>
      <c r="D981" s="668" t="s">
        <v>1281</v>
      </c>
      <c r="E981" s="668" t="s">
        <v>1290</v>
      </c>
      <c r="F981" s="670" t="n">
        <v>-2864000</v>
      </c>
      <c r="G981" s="670" t="n">
        <v>0</v>
      </c>
      <c r="H981" s="670" t="n">
        <v>2864000</v>
      </c>
      <c r="I981" s="670" t="n">
        <v>4037872586</v>
      </c>
      <c r="J981" s="671" t="s">
        <v>1283</v>
      </c>
      <c r="L981" s="672" t="n">
        <f aca="false">I980+H981</f>
        <v>4037872586</v>
      </c>
      <c r="M981" s="672" t="n">
        <f aca="false">I981-L981</f>
        <v>0</v>
      </c>
    </row>
    <row r="982" customFormat="false" ht="15" hidden="false" customHeight="false" outlineLevel="0" collapsed="false">
      <c r="A982" s="668" t="s">
        <v>1467</v>
      </c>
      <c r="B982" s="669" t="n">
        <v>44524</v>
      </c>
      <c r="C982" s="668" t="s">
        <v>1280</v>
      </c>
      <c r="D982" s="668" t="s">
        <v>1281</v>
      </c>
      <c r="E982" s="668" t="s">
        <v>1297</v>
      </c>
      <c r="F982" s="670" t="n">
        <v>-2932000</v>
      </c>
      <c r="G982" s="670" t="n">
        <v>0</v>
      </c>
      <c r="H982" s="670" t="n">
        <v>2932000</v>
      </c>
      <c r="I982" s="670" t="n">
        <v>4040804586</v>
      </c>
      <c r="J982" s="671" t="s">
        <v>1283</v>
      </c>
      <c r="L982" s="672" t="n">
        <f aca="false">I981+H982</f>
        <v>4040804586</v>
      </c>
      <c r="M982" s="672" t="n">
        <f aca="false">I982-L982</f>
        <v>0</v>
      </c>
    </row>
    <row r="983" customFormat="false" ht="15" hidden="false" customHeight="false" outlineLevel="0" collapsed="false">
      <c r="A983" s="668" t="s">
        <v>1467</v>
      </c>
      <c r="B983" s="669" t="n">
        <v>44524</v>
      </c>
      <c r="C983" s="668" t="s">
        <v>1280</v>
      </c>
      <c r="D983" s="668" t="s">
        <v>1281</v>
      </c>
      <c r="E983" s="668" t="s">
        <v>1307</v>
      </c>
      <c r="F983" s="670" t="n">
        <v>-7243674</v>
      </c>
      <c r="G983" s="670" t="n">
        <v>0</v>
      </c>
      <c r="H983" s="670" t="n">
        <v>7243674</v>
      </c>
      <c r="I983" s="670" t="n">
        <v>4048048260</v>
      </c>
      <c r="J983" s="671" t="s">
        <v>1283</v>
      </c>
      <c r="L983" s="672" t="n">
        <f aca="false">I982+H983</f>
        <v>4048048260</v>
      </c>
      <c r="M983" s="672" t="n">
        <f aca="false">I983-L983</f>
        <v>0</v>
      </c>
    </row>
    <row r="984" customFormat="false" ht="15" hidden="false" customHeight="false" outlineLevel="0" collapsed="false">
      <c r="A984" s="668" t="s">
        <v>1467</v>
      </c>
      <c r="B984" s="669" t="n">
        <v>44524</v>
      </c>
      <c r="C984" s="668" t="s">
        <v>1280</v>
      </c>
      <c r="D984" s="668" t="s">
        <v>1281</v>
      </c>
      <c r="E984" s="668" t="s">
        <v>1296</v>
      </c>
      <c r="F984" s="670" t="n">
        <v>-2887500</v>
      </c>
      <c r="G984" s="670" t="n">
        <v>0</v>
      </c>
      <c r="H984" s="670" t="n">
        <v>2887500</v>
      </c>
      <c r="I984" s="670" t="n">
        <v>4050935760</v>
      </c>
      <c r="J984" s="671" t="s">
        <v>1283</v>
      </c>
      <c r="L984" s="672" t="n">
        <f aca="false">I983+H984</f>
        <v>4050935760</v>
      </c>
      <c r="M984" s="672" t="n">
        <f aca="false">I984-L984</f>
        <v>0</v>
      </c>
    </row>
    <row r="985" customFormat="false" ht="15" hidden="false" customHeight="false" outlineLevel="0" collapsed="false">
      <c r="A985" s="668" t="s">
        <v>1467</v>
      </c>
      <c r="B985" s="669" t="n">
        <v>44524</v>
      </c>
      <c r="C985" s="668" t="s">
        <v>1280</v>
      </c>
      <c r="D985" s="668" t="s">
        <v>1281</v>
      </c>
      <c r="E985" s="668" t="s">
        <v>1299</v>
      </c>
      <c r="F985" s="670" t="n">
        <v>-10211800</v>
      </c>
      <c r="G985" s="670" t="n">
        <v>0</v>
      </c>
      <c r="H985" s="670" t="n">
        <v>10211800</v>
      </c>
      <c r="I985" s="670" t="n">
        <v>4061147560</v>
      </c>
      <c r="J985" s="671" t="s">
        <v>1283</v>
      </c>
      <c r="L985" s="672" t="n">
        <f aca="false">I984+H985</f>
        <v>4061147560</v>
      </c>
      <c r="M985" s="672" t="n">
        <f aca="false">I985-L985</f>
        <v>0</v>
      </c>
    </row>
    <row r="986" customFormat="false" ht="15" hidden="false" customHeight="false" outlineLevel="0" collapsed="false">
      <c r="A986" s="668" t="s">
        <v>1467</v>
      </c>
      <c r="B986" s="669" t="n">
        <v>44524</v>
      </c>
      <c r="C986" s="668" t="s">
        <v>1280</v>
      </c>
      <c r="D986" s="668" t="s">
        <v>1281</v>
      </c>
      <c r="E986" s="668" t="s">
        <v>1416</v>
      </c>
      <c r="F986" s="670" t="n">
        <v>-750550</v>
      </c>
      <c r="G986" s="670" t="n">
        <v>0</v>
      </c>
      <c r="H986" s="670" t="n">
        <v>750550</v>
      </c>
      <c r="I986" s="670" t="n">
        <v>4061898110</v>
      </c>
      <c r="J986" s="671" t="s">
        <v>1283</v>
      </c>
      <c r="L986" s="672" t="n">
        <f aca="false">I985+H986</f>
        <v>4061898110</v>
      </c>
      <c r="M986" s="672" t="n">
        <f aca="false">I986-L986</f>
        <v>0</v>
      </c>
    </row>
    <row r="987" customFormat="false" ht="15" hidden="false" customHeight="false" outlineLevel="0" collapsed="false">
      <c r="A987" s="668" t="s">
        <v>1467</v>
      </c>
      <c r="B987" s="669" t="n">
        <v>44524</v>
      </c>
      <c r="C987" s="668" t="s">
        <v>1280</v>
      </c>
      <c r="D987" s="668" t="s">
        <v>1281</v>
      </c>
      <c r="E987" s="668" t="s">
        <v>1318</v>
      </c>
      <c r="F987" s="670" t="n">
        <v>-2764332</v>
      </c>
      <c r="G987" s="670" t="n">
        <v>0</v>
      </c>
      <c r="H987" s="670" t="n">
        <v>2764332</v>
      </c>
      <c r="I987" s="670" t="n">
        <v>4064662442</v>
      </c>
      <c r="J987" s="671" t="s">
        <v>1283</v>
      </c>
      <c r="L987" s="672" t="n">
        <f aca="false">I986+H987</f>
        <v>4064662442</v>
      </c>
      <c r="M987" s="672" t="n">
        <f aca="false">I987-L987</f>
        <v>0</v>
      </c>
    </row>
    <row r="988" customFormat="false" ht="15" hidden="false" customHeight="false" outlineLevel="0" collapsed="false">
      <c r="A988" s="668" t="s">
        <v>1467</v>
      </c>
      <c r="B988" s="669" t="n">
        <v>44524</v>
      </c>
      <c r="C988" s="668" t="s">
        <v>1280</v>
      </c>
      <c r="D988" s="668" t="s">
        <v>1281</v>
      </c>
      <c r="E988" s="668" t="s">
        <v>1432</v>
      </c>
      <c r="F988" s="670" t="n">
        <v>-150000</v>
      </c>
      <c r="G988" s="670" t="n">
        <v>0</v>
      </c>
      <c r="H988" s="670" t="n">
        <v>150000</v>
      </c>
      <c r="I988" s="670" t="n">
        <v>4064812442</v>
      </c>
      <c r="J988" s="671" t="s">
        <v>1283</v>
      </c>
      <c r="L988" s="672" t="n">
        <f aca="false">I987+H988</f>
        <v>4064812442</v>
      </c>
      <c r="M988" s="672" t="n">
        <f aca="false">I988-L988</f>
        <v>0</v>
      </c>
    </row>
    <row r="989" customFormat="false" ht="15" hidden="false" customHeight="false" outlineLevel="0" collapsed="false">
      <c r="A989" s="668" t="s">
        <v>1467</v>
      </c>
      <c r="B989" s="669" t="n">
        <v>44524</v>
      </c>
      <c r="C989" s="668" t="s">
        <v>1280</v>
      </c>
      <c r="D989" s="668" t="s">
        <v>1281</v>
      </c>
      <c r="E989" s="668" t="s">
        <v>1292</v>
      </c>
      <c r="F989" s="670" t="n">
        <v>-3356900</v>
      </c>
      <c r="G989" s="670" t="n">
        <v>0</v>
      </c>
      <c r="H989" s="670" t="n">
        <v>3356900</v>
      </c>
      <c r="I989" s="670" t="n">
        <v>4068169342</v>
      </c>
      <c r="J989" s="671" t="s">
        <v>1283</v>
      </c>
      <c r="L989" s="672" t="n">
        <f aca="false">I988+H989</f>
        <v>4068169342</v>
      </c>
      <c r="M989" s="672" t="n">
        <f aca="false">I989-L989</f>
        <v>0</v>
      </c>
    </row>
    <row r="990" customFormat="false" ht="15" hidden="false" customHeight="false" outlineLevel="0" collapsed="false">
      <c r="A990" s="668" t="s">
        <v>1470</v>
      </c>
      <c r="B990" s="669" t="n">
        <v>44525</v>
      </c>
      <c r="C990" s="668" t="s">
        <v>1280</v>
      </c>
      <c r="D990" s="668" t="s">
        <v>1281</v>
      </c>
      <c r="E990" s="668" t="s">
        <v>1282</v>
      </c>
      <c r="F990" s="670" t="n">
        <v>-1275500</v>
      </c>
      <c r="G990" s="670" t="n">
        <v>0</v>
      </c>
      <c r="H990" s="670" t="n">
        <v>1275500</v>
      </c>
      <c r="I990" s="670" t="n">
        <v>4069444842</v>
      </c>
      <c r="J990" s="671" t="s">
        <v>1283</v>
      </c>
      <c r="L990" s="672" t="n">
        <f aca="false">I989+H990</f>
        <v>4069444842</v>
      </c>
      <c r="M990" s="672" t="n">
        <f aca="false">I990-L990</f>
        <v>0</v>
      </c>
    </row>
    <row r="991" customFormat="false" ht="15" hidden="false" customHeight="false" outlineLevel="0" collapsed="false">
      <c r="A991" s="668" t="s">
        <v>1467</v>
      </c>
      <c r="B991" s="669" t="n">
        <v>44524</v>
      </c>
      <c r="C991" s="668" t="s">
        <v>1280</v>
      </c>
      <c r="D991" s="668" t="s">
        <v>1281</v>
      </c>
      <c r="E991" s="668" t="s">
        <v>1291</v>
      </c>
      <c r="F991" s="670" t="n">
        <v>-1019600</v>
      </c>
      <c r="G991" s="670" t="n">
        <v>0</v>
      </c>
      <c r="H991" s="670" t="n">
        <v>1019600</v>
      </c>
      <c r="I991" s="670" t="n">
        <v>4070464442</v>
      </c>
      <c r="J991" s="671" t="s">
        <v>1283</v>
      </c>
      <c r="L991" s="672" t="n">
        <f aca="false">I990+H991</f>
        <v>4070464442</v>
      </c>
      <c r="M991" s="672" t="n">
        <f aca="false">I991-L991</f>
        <v>0</v>
      </c>
    </row>
    <row r="992" customFormat="false" ht="15" hidden="false" customHeight="false" outlineLevel="0" collapsed="false">
      <c r="A992" s="668" t="s">
        <v>1467</v>
      </c>
      <c r="B992" s="669" t="n">
        <v>44524</v>
      </c>
      <c r="C992" s="668" t="s">
        <v>1280</v>
      </c>
      <c r="D992" s="668" t="s">
        <v>1281</v>
      </c>
      <c r="E992" s="668" t="s">
        <v>1293</v>
      </c>
      <c r="F992" s="670" t="n">
        <v>-5466200</v>
      </c>
      <c r="G992" s="670" t="n">
        <v>0</v>
      </c>
      <c r="H992" s="670" t="n">
        <v>5466200</v>
      </c>
      <c r="I992" s="670" t="n">
        <v>4075930642</v>
      </c>
      <c r="J992" s="671" t="s">
        <v>1283</v>
      </c>
      <c r="L992" s="672" t="n">
        <f aca="false">I991+H992</f>
        <v>4075930642</v>
      </c>
      <c r="M992" s="672" t="n">
        <f aca="false">I992-L992</f>
        <v>0</v>
      </c>
    </row>
    <row r="993" customFormat="false" ht="15" hidden="false" customHeight="false" outlineLevel="0" collapsed="false">
      <c r="A993" s="668" t="s">
        <v>1467</v>
      </c>
      <c r="B993" s="669" t="n">
        <v>44524</v>
      </c>
      <c r="C993" s="668" t="s">
        <v>1280</v>
      </c>
      <c r="D993" s="668" t="s">
        <v>1281</v>
      </c>
      <c r="E993" s="668" t="s">
        <v>1295</v>
      </c>
      <c r="F993" s="670" t="n">
        <v>-2391000</v>
      </c>
      <c r="G993" s="670" t="n">
        <v>0</v>
      </c>
      <c r="H993" s="670" t="n">
        <v>2391000</v>
      </c>
      <c r="I993" s="670" t="n">
        <v>4078321642</v>
      </c>
      <c r="J993" s="671" t="s">
        <v>1283</v>
      </c>
      <c r="L993" s="672" t="n">
        <f aca="false">I992+H993</f>
        <v>4078321642</v>
      </c>
      <c r="M993" s="672" t="n">
        <f aca="false">I993-L993</f>
        <v>0</v>
      </c>
    </row>
    <row r="994" customFormat="false" ht="15" hidden="false" customHeight="false" outlineLevel="0" collapsed="false">
      <c r="A994" s="668" t="s">
        <v>1467</v>
      </c>
      <c r="B994" s="669" t="n">
        <v>44524</v>
      </c>
      <c r="C994" s="668" t="s">
        <v>1280</v>
      </c>
      <c r="D994" s="668" t="s">
        <v>1281</v>
      </c>
      <c r="E994" s="668" t="s">
        <v>1376</v>
      </c>
      <c r="F994" s="670" t="n">
        <v>-353000</v>
      </c>
      <c r="G994" s="670" t="n">
        <v>0</v>
      </c>
      <c r="H994" s="670" t="n">
        <v>353000</v>
      </c>
      <c r="I994" s="670" t="n">
        <v>4078674642</v>
      </c>
      <c r="J994" s="671" t="s">
        <v>1283</v>
      </c>
      <c r="L994" s="672" t="n">
        <f aca="false">I993+H994</f>
        <v>4078674642</v>
      </c>
      <c r="M994" s="672" t="n">
        <f aca="false">I994-L994</f>
        <v>0</v>
      </c>
    </row>
    <row r="995" customFormat="false" ht="15" hidden="false" customHeight="false" outlineLevel="0" collapsed="false">
      <c r="A995" s="668" t="s">
        <v>1467</v>
      </c>
      <c r="B995" s="669" t="n">
        <v>44524</v>
      </c>
      <c r="C995" s="668" t="s">
        <v>1280</v>
      </c>
      <c r="D995" s="668" t="s">
        <v>1281</v>
      </c>
      <c r="E995" s="668" t="s">
        <v>1316</v>
      </c>
      <c r="F995" s="670" t="n">
        <v>-1133000</v>
      </c>
      <c r="G995" s="670" t="n">
        <v>0</v>
      </c>
      <c r="H995" s="670" t="n">
        <v>1133000</v>
      </c>
      <c r="I995" s="670" t="n">
        <v>4079807642</v>
      </c>
      <c r="J995" s="671" t="s">
        <v>1283</v>
      </c>
      <c r="L995" s="672" t="n">
        <f aca="false">I994+H995</f>
        <v>4079807642</v>
      </c>
      <c r="M995" s="672" t="n">
        <f aca="false">I995-L995</f>
        <v>0</v>
      </c>
    </row>
    <row r="996" customFormat="false" ht="15" hidden="false" customHeight="false" outlineLevel="0" collapsed="false">
      <c r="A996" s="668" t="s">
        <v>1467</v>
      </c>
      <c r="B996" s="669" t="n">
        <v>44524</v>
      </c>
      <c r="C996" s="668" t="s">
        <v>1280</v>
      </c>
      <c r="D996" s="668" t="s">
        <v>1281</v>
      </c>
      <c r="E996" s="668" t="s">
        <v>1306</v>
      </c>
      <c r="F996" s="670" t="n">
        <v>-1060300</v>
      </c>
      <c r="G996" s="670" t="n">
        <v>0</v>
      </c>
      <c r="H996" s="670" t="n">
        <v>1060300</v>
      </c>
      <c r="I996" s="670" t="n">
        <v>4080867942</v>
      </c>
      <c r="J996" s="671" t="s">
        <v>1283</v>
      </c>
      <c r="L996" s="672" t="n">
        <f aca="false">I995+H996</f>
        <v>4080867942</v>
      </c>
      <c r="M996" s="672" t="n">
        <f aca="false">I996-L996</f>
        <v>0</v>
      </c>
    </row>
    <row r="997" customFormat="false" ht="15" hidden="false" customHeight="false" outlineLevel="0" collapsed="false">
      <c r="A997" s="668" t="s">
        <v>1467</v>
      </c>
      <c r="B997" s="669" t="n">
        <v>44524</v>
      </c>
      <c r="C997" s="668" t="s">
        <v>1280</v>
      </c>
      <c r="D997" s="668" t="s">
        <v>1281</v>
      </c>
      <c r="E997" s="668" t="s">
        <v>1315</v>
      </c>
      <c r="F997" s="670" t="n">
        <v>-30000</v>
      </c>
      <c r="G997" s="670" t="n">
        <v>0</v>
      </c>
      <c r="H997" s="670" t="n">
        <v>30000</v>
      </c>
      <c r="I997" s="670" t="n">
        <v>4080897942</v>
      </c>
      <c r="J997" s="671" t="s">
        <v>1283</v>
      </c>
      <c r="L997" s="672" t="n">
        <f aca="false">I996+H997</f>
        <v>4080897942</v>
      </c>
      <c r="M997" s="672" t="n">
        <f aca="false">I997-L997</f>
        <v>0</v>
      </c>
    </row>
    <row r="998" customFormat="false" ht="15" hidden="false" customHeight="false" outlineLevel="0" collapsed="false">
      <c r="A998" s="668" t="s">
        <v>1467</v>
      </c>
      <c r="B998" s="669" t="n">
        <v>44524</v>
      </c>
      <c r="C998" s="668" t="s">
        <v>1280</v>
      </c>
      <c r="D998" s="668" t="s">
        <v>1281</v>
      </c>
      <c r="E998" s="668" t="s">
        <v>1293</v>
      </c>
      <c r="F998" s="670" t="n">
        <v>-53040</v>
      </c>
      <c r="G998" s="670" t="n">
        <v>0</v>
      </c>
      <c r="H998" s="670" t="n">
        <v>53040</v>
      </c>
      <c r="I998" s="670" t="n">
        <v>4080950982</v>
      </c>
      <c r="J998" s="671" t="s">
        <v>1283</v>
      </c>
      <c r="L998" s="672" t="n">
        <f aca="false">I997+H998</f>
        <v>4080950982</v>
      </c>
      <c r="M998" s="672" t="n">
        <f aca="false">I998-L998</f>
        <v>0</v>
      </c>
    </row>
    <row r="999" customFormat="false" ht="15" hidden="false" customHeight="false" outlineLevel="0" collapsed="false">
      <c r="A999" s="668" t="s">
        <v>1467</v>
      </c>
      <c r="B999" s="669" t="n">
        <v>44524</v>
      </c>
      <c r="C999" s="668" t="s">
        <v>1280</v>
      </c>
      <c r="D999" s="668" t="s">
        <v>1281</v>
      </c>
      <c r="E999" s="668" t="s">
        <v>1312</v>
      </c>
      <c r="F999" s="670" t="n">
        <v>-40000</v>
      </c>
      <c r="G999" s="670" t="n">
        <v>0</v>
      </c>
      <c r="H999" s="670" t="n">
        <v>40000</v>
      </c>
      <c r="I999" s="670" t="n">
        <v>4080990982</v>
      </c>
      <c r="J999" s="671" t="s">
        <v>1283</v>
      </c>
      <c r="L999" s="672" t="n">
        <f aca="false">I998+H999</f>
        <v>4080990982</v>
      </c>
      <c r="M999" s="672" t="n">
        <f aca="false">I999-L999</f>
        <v>0</v>
      </c>
    </row>
    <row r="1000" customFormat="false" ht="15" hidden="false" customHeight="false" outlineLevel="0" collapsed="false">
      <c r="A1000" s="668" t="s">
        <v>1467</v>
      </c>
      <c r="B1000" s="669" t="n">
        <v>44524</v>
      </c>
      <c r="C1000" s="668" t="s">
        <v>1285</v>
      </c>
      <c r="D1000" s="668" t="s">
        <v>1281</v>
      </c>
      <c r="E1000" s="668" t="s">
        <v>1388</v>
      </c>
      <c r="F1000" s="670" t="n">
        <v>-25959993</v>
      </c>
      <c r="G1000" s="670" t="n">
        <v>0</v>
      </c>
      <c r="H1000" s="670" t="n">
        <v>25959993</v>
      </c>
      <c r="I1000" s="670" t="n">
        <v>4106950975</v>
      </c>
      <c r="J1000" s="671" t="s">
        <v>1283</v>
      </c>
      <c r="L1000" s="672" t="n">
        <f aca="false">I999+H1000</f>
        <v>4106950975</v>
      </c>
      <c r="M1000" s="672" t="n">
        <f aca="false">I1000-L1000</f>
        <v>0</v>
      </c>
    </row>
    <row r="1001" customFormat="false" ht="15" hidden="false" customHeight="false" outlineLevel="0" collapsed="false">
      <c r="A1001" s="668" t="s">
        <v>1467</v>
      </c>
      <c r="B1001" s="669" t="n">
        <v>44524</v>
      </c>
      <c r="C1001" s="668" t="s">
        <v>1280</v>
      </c>
      <c r="D1001" s="668" t="s">
        <v>1281</v>
      </c>
      <c r="E1001" s="668" t="s">
        <v>1312</v>
      </c>
      <c r="F1001" s="670" t="n">
        <v>-29000</v>
      </c>
      <c r="G1001" s="670" t="n">
        <v>0</v>
      </c>
      <c r="H1001" s="670" t="n">
        <v>29000</v>
      </c>
      <c r="I1001" s="670" t="n">
        <v>4106979975</v>
      </c>
      <c r="J1001" s="671" t="s">
        <v>1283</v>
      </c>
      <c r="L1001" s="672" t="n">
        <f aca="false">I1000+H1001</f>
        <v>4106979975</v>
      </c>
      <c r="M1001" s="672" t="n">
        <f aca="false">I1001-L1001</f>
        <v>0</v>
      </c>
    </row>
    <row r="1002" customFormat="false" ht="15" hidden="false" customHeight="false" outlineLevel="0" collapsed="false">
      <c r="A1002" s="668" t="s">
        <v>1467</v>
      </c>
      <c r="B1002" s="669" t="n">
        <v>44524</v>
      </c>
      <c r="C1002" s="668" t="s">
        <v>1280</v>
      </c>
      <c r="D1002" s="668" t="s">
        <v>1281</v>
      </c>
      <c r="E1002" s="668" t="s">
        <v>1313</v>
      </c>
      <c r="F1002" s="670" t="n">
        <v>-13308</v>
      </c>
      <c r="G1002" s="670" t="n">
        <v>0</v>
      </c>
      <c r="H1002" s="670" t="n">
        <v>13308</v>
      </c>
      <c r="I1002" s="670" t="n">
        <v>4106993283</v>
      </c>
      <c r="J1002" s="671" t="s">
        <v>1283</v>
      </c>
      <c r="L1002" s="672" t="n">
        <f aca="false">I1001+H1002</f>
        <v>4106993283</v>
      </c>
      <c r="M1002" s="672" t="n">
        <f aca="false">I1002-L1002</f>
        <v>0</v>
      </c>
    </row>
    <row r="1003" customFormat="false" ht="15" hidden="false" customHeight="false" outlineLevel="0" collapsed="false">
      <c r="A1003" s="668" t="s">
        <v>1467</v>
      </c>
      <c r="B1003" s="669" t="n">
        <v>44524</v>
      </c>
      <c r="C1003" s="668" t="s">
        <v>1280</v>
      </c>
      <c r="D1003" s="668" t="s">
        <v>1281</v>
      </c>
      <c r="E1003" s="668" t="s">
        <v>1299</v>
      </c>
      <c r="F1003" s="670" t="n">
        <v>-38516</v>
      </c>
      <c r="G1003" s="670" t="n">
        <v>0</v>
      </c>
      <c r="H1003" s="670" t="n">
        <v>38516</v>
      </c>
      <c r="I1003" s="670" t="n">
        <v>4107031799</v>
      </c>
      <c r="J1003" s="671" t="s">
        <v>1283</v>
      </c>
      <c r="L1003" s="672" t="n">
        <f aca="false">I1002+H1003</f>
        <v>4107031799</v>
      </c>
      <c r="M1003" s="672" t="n">
        <f aca="false">I1003-L1003</f>
        <v>0</v>
      </c>
    </row>
    <row r="1004" customFormat="false" ht="15" hidden="false" customHeight="false" outlineLevel="0" collapsed="false">
      <c r="A1004" s="668" t="s">
        <v>1467</v>
      </c>
      <c r="B1004" s="669" t="n">
        <v>44524</v>
      </c>
      <c r="C1004" s="668" t="s">
        <v>1285</v>
      </c>
      <c r="D1004" s="668" t="s">
        <v>1281</v>
      </c>
      <c r="E1004" s="668" t="s">
        <v>1320</v>
      </c>
      <c r="F1004" s="670" t="n">
        <v>-30000</v>
      </c>
      <c r="G1004" s="670" t="n">
        <v>0</v>
      </c>
      <c r="H1004" s="670" t="n">
        <v>30000</v>
      </c>
      <c r="I1004" s="670" t="n">
        <v>4107061799</v>
      </c>
      <c r="J1004" s="671" t="s">
        <v>1283</v>
      </c>
      <c r="L1004" s="672" t="n">
        <f aca="false">I1003+H1004</f>
        <v>4107061799</v>
      </c>
      <c r="M1004" s="672" t="n">
        <f aca="false">I1004-L1004</f>
        <v>0</v>
      </c>
    </row>
    <row r="1005" customFormat="false" ht="15" hidden="false" customHeight="false" outlineLevel="0" collapsed="false">
      <c r="A1005" s="668" t="s">
        <v>1467</v>
      </c>
      <c r="B1005" s="669" t="n">
        <v>44524</v>
      </c>
      <c r="C1005" s="668" t="s">
        <v>1285</v>
      </c>
      <c r="D1005" s="668" t="s">
        <v>1281</v>
      </c>
      <c r="E1005" s="668" t="s">
        <v>1322</v>
      </c>
      <c r="F1005" s="670" t="n">
        <v>-1800000</v>
      </c>
      <c r="G1005" s="670" t="n">
        <v>0</v>
      </c>
      <c r="H1005" s="670" t="n">
        <v>1800000</v>
      </c>
      <c r="I1005" s="670" t="n">
        <v>4108861799</v>
      </c>
      <c r="J1005" s="671" t="s">
        <v>1283</v>
      </c>
      <c r="L1005" s="672" t="n">
        <f aca="false">I1004+H1005</f>
        <v>4108861799</v>
      </c>
      <c r="M1005" s="672" t="n">
        <f aca="false">I1005-L1005</f>
        <v>0</v>
      </c>
    </row>
    <row r="1006" customFormat="false" ht="15" hidden="false" customHeight="false" outlineLevel="0" collapsed="false">
      <c r="A1006" s="668" t="s">
        <v>1467</v>
      </c>
      <c r="B1006" s="669" t="n">
        <v>44524</v>
      </c>
      <c r="C1006" s="668" t="s">
        <v>1280</v>
      </c>
      <c r="D1006" s="668" t="s">
        <v>1281</v>
      </c>
      <c r="E1006" s="668" t="s">
        <v>1323</v>
      </c>
      <c r="F1006" s="670" t="n">
        <v>-118900</v>
      </c>
      <c r="G1006" s="670" t="n">
        <v>0</v>
      </c>
      <c r="H1006" s="670" t="n">
        <v>118900</v>
      </c>
      <c r="I1006" s="670" t="n">
        <v>4108980699</v>
      </c>
      <c r="J1006" s="671" t="s">
        <v>1283</v>
      </c>
      <c r="L1006" s="672" t="n">
        <f aca="false">I1005+H1006</f>
        <v>4108980699</v>
      </c>
      <c r="M1006" s="672" t="n">
        <f aca="false">I1006-L1006</f>
        <v>0</v>
      </c>
    </row>
    <row r="1007" customFormat="false" ht="15" hidden="false" customHeight="false" outlineLevel="0" collapsed="false">
      <c r="A1007" s="668" t="s">
        <v>1471</v>
      </c>
      <c r="B1007" s="669" t="n">
        <v>44524</v>
      </c>
      <c r="C1007" s="668" t="s">
        <v>1280</v>
      </c>
      <c r="D1007" s="668" t="s">
        <v>1281</v>
      </c>
      <c r="E1007" s="668" t="s">
        <v>1370</v>
      </c>
      <c r="F1007" s="670" t="n">
        <v>-28500</v>
      </c>
      <c r="G1007" s="670" t="n">
        <v>0</v>
      </c>
      <c r="H1007" s="670" t="n">
        <v>28500</v>
      </c>
      <c r="I1007" s="670" t="n">
        <v>4109009199</v>
      </c>
      <c r="J1007" s="671" t="s">
        <v>1283</v>
      </c>
      <c r="L1007" s="672" t="n">
        <f aca="false">I1006+H1007</f>
        <v>4109009199</v>
      </c>
      <c r="M1007" s="672" t="n">
        <f aca="false">I1007-L1007</f>
        <v>0</v>
      </c>
    </row>
    <row r="1008" customFormat="false" ht="15" hidden="false" customHeight="false" outlineLevel="0" collapsed="false">
      <c r="A1008" s="668" t="s">
        <v>1470</v>
      </c>
      <c r="B1008" s="669" t="n">
        <v>44525</v>
      </c>
      <c r="C1008" s="668" t="s">
        <v>1285</v>
      </c>
      <c r="D1008" s="668" t="s">
        <v>1281</v>
      </c>
      <c r="E1008" s="668" t="s">
        <v>1472</v>
      </c>
      <c r="F1008" s="670" t="n">
        <v>-2183700</v>
      </c>
      <c r="G1008" s="670" t="n">
        <v>0</v>
      </c>
      <c r="H1008" s="670" t="n">
        <v>2183700</v>
      </c>
      <c r="I1008" s="670" t="n">
        <v>4111192899</v>
      </c>
      <c r="J1008" s="671" t="s">
        <v>1283</v>
      </c>
      <c r="L1008" s="672" t="n">
        <f aca="false">I1007+H1008</f>
        <v>4111192899</v>
      </c>
      <c r="M1008" s="672" t="n">
        <f aca="false">I1008-L1008</f>
        <v>0</v>
      </c>
    </row>
    <row r="1009" customFormat="false" ht="15" hidden="false" customHeight="false" outlineLevel="0" collapsed="false">
      <c r="A1009" s="668" t="s">
        <v>1470</v>
      </c>
      <c r="B1009" s="669" t="n">
        <v>44525</v>
      </c>
      <c r="C1009" s="668" t="s">
        <v>1285</v>
      </c>
      <c r="D1009" s="668" t="s">
        <v>1281</v>
      </c>
      <c r="E1009" s="668" t="s">
        <v>1473</v>
      </c>
      <c r="F1009" s="670" t="n">
        <v>-2547500</v>
      </c>
      <c r="G1009" s="670" t="n">
        <v>0</v>
      </c>
      <c r="H1009" s="670" t="n">
        <v>2547500</v>
      </c>
      <c r="I1009" s="670" t="n">
        <v>4113740399</v>
      </c>
      <c r="J1009" s="671" t="s">
        <v>1283</v>
      </c>
      <c r="L1009" s="672" t="n">
        <f aca="false">I1008+H1009</f>
        <v>4113740399</v>
      </c>
      <c r="M1009" s="672" t="n">
        <f aca="false">I1009-L1009</f>
        <v>0</v>
      </c>
    </row>
    <row r="1010" customFormat="false" ht="15" hidden="false" customHeight="false" outlineLevel="0" collapsed="false">
      <c r="A1010" s="668" t="s">
        <v>1470</v>
      </c>
      <c r="B1010" s="669" t="n">
        <v>44525</v>
      </c>
      <c r="C1010" s="668" t="s">
        <v>1280</v>
      </c>
      <c r="D1010" s="668" t="s">
        <v>1281</v>
      </c>
      <c r="E1010" s="668" t="s">
        <v>1312</v>
      </c>
      <c r="F1010" s="670" t="n">
        <v>-3839208</v>
      </c>
      <c r="G1010" s="670" t="n">
        <v>0</v>
      </c>
      <c r="H1010" s="670" t="n">
        <v>3839208</v>
      </c>
      <c r="I1010" s="670" t="n">
        <v>4117579607</v>
      </c>
      <c r="J1010" s="671" t="s">
        <v>1283</v>
      </c>
      <c r="L1010" s="672" t="n">
        <f aca="false">I1009+H1010</f>
        <v>4117579607</v>
      </c>
      <c r="M1010" s="672" t="n">
        <f aca="false">I1010-L1010</f>
        <v>0</v>
      </c>
    </row>
    <row r="1011" customFormat="false" ht="15" hidden="false" customHeight="false" outlineLevel="0" collapsed="false">
      <c r="A1011" s="668" t="s">
        <v>1470</v>
      </c>
      <c r="B1011" s="669" t="n">
        <v>44525</v>
      </c>
      <c r="C1011" s="668" t="s">
        <v>1280</v>
      </c>
      <c r="D1011" s="668" t="s">
        <v>1281</v>
      </c>
      <c r="E1011" s="668" t="s">
        <v>1301</v>
      </c>
      <c r="F1011" s="670" t="n">
        <v>-3488100</v>
      </c>
      <c r="G1011" s="670" t="n">
        <v>0</v>
      </c>
      <c r="H1011" s="670" t="n">
        <v>3488100</v>
      </c>
      <c r="I1011" s="670" t="n">
        <v>4121067707</v>
      </c>
      <c r="J1011" s="671" t="s">
        <v>1283</v>
      </c>
      <c r="L1011" s="672" t="n">
        <f aca="false">I1010+H1011</f>
        <v>4121067707</v>
      </c>
      <c r="M1011" s="672" t="n">
        <f aca="false">I1011-L1011</f>
        <v>0</v>
      </c>
    </row>
    <row r="1012" customFormat="false" ht="15" hidden="false" customHeight="false" outlineLevel="0" collapsed="false">
      <c r="A1012" s="668" t="s">
        <v>1470</v>
      </c>
      <c r="B1012" s="669" t="n">
        <v>44525</v>
      </c>
      <c r="C1012" s="668" t="s">
        <v>1280</v>
      </c>
      <c r="D1012" s="668" t="s">
        <v>1281</v>
      </c>
      <c r="E1012" s="668" t="s">
        <v>1314</v>
      </c>
      <c r="F1012" s="670" t="n">
        <v>-3243500</v>
      </c>
      <c r="G1012" s="670" t="n">
        <v>0</v>
      </c>
      <c r="H1012" s="670" t="n">
        <v>3243500</v>
      </c>
      <c r="I1012" s="670" t="n">
        <v>4124311207</v>
      </c>
      <c r="J1012" s="671" t="s">
        <v>1283</v>
      </c>
      <c r="L1012" s="672" t="n">
        <f aca="false">I1011+H1012</f>
        <v>4124311207</v>
      </c>
      <c r="M1012" s="672" t="n">
        <f aca="false">I1012-L1012</f>
        <v>0</v>
      </c>
    </row>
    <row r="1013" customFormat="false" ht="15" hidden="false" customHeight="false" outlineLevel="0" collapsed="false">
      <c r="A1013" s="668" t="s">
        <v>1470</v>
      </c>
      <c r="B1013" s="669" t="n">
        <v>44525</v>
      </c>
      <c r="C1013" s="668" t="s">
        <v>1280</v>
      </c>
      <c r="D1013" s="668" t="s">
        <v>1281</v>
      </c>
      <c r="E1013" s="668" t="s">
        <v>1284</v>
      </c>
      <c r="F1013" s="670" t="n">
        <v>-3795816</v>
      </c>
      <c r="G1013" s="670" t="n">
        <v>0</v>
      </c>
      <c r="H1013" s="670" t="n">
        <v>3795816</v>
      </c>
      <c r="I1013" s="670" t="n">
        <v>4128107023</v>
      </c>
      <c r="J1013" s="671" t="s">
        <v>1283</v>
      </c>
      <c r="L1013" s="672" t="n">
        <f aca="false">I1012+H1013</f>
        <v>4128107023</v>
      </c>
      <c r="M1013" s="672" t="n">
        <f aca="false">I1013-L1013</f>
        <v>0</v>
      </c>
    </row>
    <row r="1014" customFormat="false" ht="15" hidden="false" customHeight="false" outlineLevel="0" collapsed="false">
      <c r="A1014" s="668" t="s">
        <v>1470</v>
      </c>
      <c r="B1014" s="669" t="n">
        <v>44525</v>
      </c>
      <c r="C1014" s="668" t="s">
        <v>1280</v>
      </c>
      <c r="D1014" s="668" t="s">
        <v>1281</v>
      </c>
      <c r="E1014" s="668" t="s">
        <v>1287</v>
      </c>
      <c r="F1014" s="670" t="n">
        <v>-4418700</v>
      </c>
      <c r="G1014" s="670" t="n">
        <v>0</v>
      </c>
      <c r="H1014" s="670" t="n">
        <v>4418700</v>
      </c>
      <c r="I1014" s="670" t="n">
        <v>4132525723</v>
      </c>
      <c r="J1014" s="671" t="s">
        <v>1283</v>
      </c>
      <c r="L1014" s="672" t="n">
        <f aca="false">I1013+H1014</f>
        <v>4132525723</v>
      </c>
      <c r="M1014" s="672" t="n">
        <f aca="false">I1014-L1014</f>
        <v>0</v>
      </c>
    </row>
    <row r="1015" customFormat="false" ht="15" hidden="false" customHeight="false" outlineLevel="0" collapsed="false">
      <c r="A1015" s="668" t="s">
        <v>1470</v>
      </c>
      <c r="B1015" s="669" t="n">
        <v>44525</v>
      </c>
      <c r="C1015" s="668" t="s">
        <v>1389</v>
      </c>
      <c r="D1015" s="668" t="s">
        <v>1281</v>
      </c>
      <c r="E1015" s="668" t="s">
        <v>1474</v>
      </c>
      <c r="F1015" s="670" t="n">
        <v>-42000</v>
      </c>
      <c r="G1015" s="670" t="n">
        <v>0</v>
      </c>
      <c r="H1015" s="670" t="n">
        <v>42000</v>
      </c>
      <c r="I1015" s="670" t="n">
        <v>4132567723</v>
      </c>
      <c r="J1015" s="671" t="s">
        <v>1283</v>
      </c>
      <c r="L1015" s="672" t="n">
        <f aca="false">I1014+H1015</f>
        <v>4132567723</v>
      </c>
      <c r="M1015" s="672" t="n">
        <f aca="false">I1015-L1015</f>
        <v>0</v>
      </c>
    </row>
    <row r="1016" customFormat="false" ht="15" hidden="false" customHeight="false" outlineLevel="0" collapsed="false">
      <c r="A1016" s="668" t="s">
        <v>1470</v>
      </c>
      <c r="B1016" s="669" t="n">
        <v>44525</v>
      </c>
      <c r="C1016" s="668" t="s">
        <v>1280</v>
      </c>
      <c r="D1016" s="668" t="s">
        <v>1281</v>
      </c>
      <c r="E1016" s="668" t="s">
        <v>1299</v>
      </c>
      <c r="F1016" s="670" t="n">
        <v>-5621208</v>
      </c>
      <c r="G1016" s="670" t="n">
        <v>0</v>
      </c>
      <c r="H1016" s="670" t="n">
        <v>5621208</v>
      </c>
      <c r="I1016" s="670" t="n">
        <v>4138188931</v>
      </c>
      <c r="J1016" s="671" t="s">
        <v>1283</v>
      </c>
      <c r="L1016" s="672" t="n">
        <f aca="false">I1015+H1016</f>
        <v>4138188931</v>
      </c>
      <c r="M1016" s="672" t="n">
        <f aca="false">I1016-L1016</f>
        <v>0</v>
      </c>
    </row>
    <row r="1017" customFormat="false" ht="15" hidden="false" customHeight="false" outlineLevel="0" collapsed="false">
      <c r="A1017" s="668" t="s">
        <v>1470</v>
      </c>
      <c r="B1017" s="669" t="n">
        <v>44525</v>
      </c>
      <c r="C1017" s="668" t="s">
        <v>1280</v>
      </c>
      <c r="D1017" s="668" t="s">
        <v>1281</v>
      </c>
      <c r="E1017" s="668" t="s">
        <v>1290</v>
      </c>
      <c r="F1017" s="670" t="n">
        <v>-2376000</v>
      </c>
      <c r="G1017" s="670" t="n">
        <v>0</v>
      </c>
      <c r="H1017" s="670" t="n">
        <v>2376000</v>
      </c>
      <c r="I1017" s="670" t="n">
        <v>4140564931</v>
      </c>
      <c r="J1017" s="671" t="s">
        <v>1283</v>
      </c>
      <c r="L1017" s="672" t="n">
        <f aca="false">I1016+H1017</f>
        <v>4140564931</v>
      </c>
      <c r="M1017" s="672" t="n">
        <f aca="false">I1017-L1017</f>
        <v>0</v>
      </c>
    </row>
    <row r="1018" customFormat="false" ht="15" hidden="false" customHeight="false" outlineLevel="0" collapsed="false">
      <c r="A1018" s="668" t="s">
        <v>1470</v>
      </c>
      <c r="B1018" s="669" t="n">
        <v>44525</v>
      </c>
      <c r="C1018" s="668" t="s">
        <v>1280</v>
      </c>
      <c r="D1018" s="668" t="s">
        <v>1281</v>
      </c>
      <c r="E1018" s="668" t="s">
        <v>1296</v>
      </c>
      <c r="F1018" s="670" t="n">
        <v>-3305000</v>
      </c>
      <c r="G1018" s="670" t="n">
        <v>0</v>
      </c>
      <c r="H1018" s="670" t="n">
        <v>3305000</v>
      </c>
      <c r="I1018" s="670" t="n">
        <v>4143869931</v>
      </c>
      <c r="J1018" s="671" t="s">
        <v>1283</v>
      </c>
      <c r="L1018" s="672" t="n">
        <f aca="false">I1017+H1018</f>
        <v>4143869931</v>
      </c>
      <c r="M1018" s="672" t="n">
        <f aca="false">I1018-L1018</f>
        <v>0</v>
      </c>
    </row>
    <row r="1019" customFormat="false" ht="15" hidden="false" customHeight="false" outlineLevel="0" collapsed="false">
      <c r="A1019" s="668" t="s">
        <v>1470</v>
      </c>
      <c r="B1019" s="669" t="n">
        <v>44525</v>
      </c>
      <c r="C1019" s="668" t="s">
        <v>1280</v>
      </c>
      <c r="D1019" s="668" t="s">
        <v>1281</v>
      </c>
      <c r="E1019" s="668" t="s">
        <v>1303</v>
      </c>
      <c r="F1019" s="670" t="n">
        <v>-3406500</v>
      </c>
      <c r="G1019" s="670" t="n">
        <v>0</v>
      </c>
      <c r="H1019" s="670" t="n">
        <v>3406500</v>
      </c>
      <c r="I1019" s="670" t="n">
        <v>4147276431</v>
      </c>
      <c r="J1019" s="671" t="s">
        <v>1283</v>
      </c>
      <c r="L1019" s="672" t="n">
        <f aca="false">I1018+H1019</f>
        <v>4147276431</v>
      </c>
      <c r="M1019" s="672" t="n">
        <f aca="false">I1019-L1019</f>
        <v>0</v>
      </c>
    </row>
    <row r="1020" customFormat="false" ht="15" hidden="false" customHeight="false" outlineLevel="0" collapsed="false">
      <c r="A1020" s="668" t="s">
        <v>1470</v>
      </c>
      <c r="B1020" s="669" t="n">
        <v>44525</v>
      </c>
      <c r="C1020" s="668" t="s">
        <v>1280</v>
      </c>
      <c r="D1020" s="668" t="s">
        <v>1281</v>
      </c>
      <c r="E1020" s="668" t="s">
        <v>1384</v>
      </c>
      <c r="F1020" s="670" t="n">
        <v>-5705700</v>
      </c>
      <c r="G1020" s="670" t="n">
        <v>0</v>
      </c>
      <c r="H1020" s="670" t="n">
        <v>5705700</v>
      </c>
      <c r="I1020" s="670" t="n">
        <v>4152982131</v>
      </c>
      <c r="J1020" s="671" t="s">
        <v>1283</v>
      </c>
      <c r="L1020" s="672" t="n">
        <f aca="false">I1019+H1020</f>
        <v>4152982131</v>
      </c>
      <c r="M1020" s="672" t="n">
        <f aca="false">I1020-L1020</f>
        <v>0</v>
      </c>
    </row>
    <row r="1021" customFormat="false" ht="15" hidden="false" customHeight="false" outlineLevel="0" collapsed="false">
      <c r="A1021" s="668" t="s">
        <v>1470</v>
      </c>
      <c r="B1021" s="669" t="n">
        <v>44525</v>
      </c>
      <c r="C1021" s="668" t="s">
        <v>1280</v>
      </c>
      <c r="D1021" s="668" t="s">
        <v>1281</v>
      </c>
      <c r="E1021" s="668" t="s">
        <v>1305</v>
      </c>
      <c r="F1021" s="670" t="n">
        <v>-6321300</v>
      </c>
      <c r="G1021" s="670" t="n">
        <v>0</v>
      </c>
      <c r="H1021" s="670" t="n">
        <v>6321300</v>
      </c>
      <c r="I1021" s="670" t="n">
        <v>4159303431</v>
      </c>
      <c r="J1021" s="671" t="s">
        <v>1283</v>
      </c>
      <c r="L1021" s="672" t="n">
        <f aca="false">I1020+H1021</f>
        <v>4159303431</v>
      </c>
      <c r="M1021" s="672" t="n">
        <f aca="false">I1021-L1021</f>
        <v>0</v>
      </c>
    </row>
    <row r="1022" customFormat="false" ht="15" hidden="false" customHeight="false" outlineLevel="0" collapsed="false">
      <c r="A1022" s="668" t="s">
        <v>1470</v>
      </c>
      <c r="B1022" s="669" t="n">
        <v>44525</v>
      </c>
      <c r="C1022" s="668" t="s">
        <v>1280</v>
      </c>
      <c r="D1022" s="668" t="s">
        <v>1281</v>
      </c>
      <c r="E1022" s="668" t="s">
        <v>1319</v>
      </c>
      <c r="F1022" s="670" t="n">
        <v>-8259300</v>
      </c>
      <c r="G1022" s="670" t="n">
        <v>0</v>
      </c>
      <c r="H1022" s="670" t="n">
        <v>8259300</v>
      </c>
      <c r="I1022" s="670" t="n">
        <v>4167562731</v>
      </c>
      <c r="J1022" s="671" t="s">
        <v>1283</v>
      </c>
      <c r="L1022" s="672" t="n">
        <f aca="false">I1021+H1022</f>
        <v>4167562731</v>
      </c>
      <c r="M1022" s="672" t="n">
        <f aca="false">I1022-L1022</f>
        <v>0</v>
      </c>
    </row>
    <row r="1023" customFormat="false" ht="15" hidden="false" customHeight="false" outlineLevel="0" collapsed="false">
      <c r="A1023" s="668" t="s">
        <v>1470</v>
      </c>
      <c r="B1023" s="669" t="n">
        <v>44525</v>
      </c>
      <c r="C1023" s="668" t="s">
        <v>1280</v>
      </c>
      <c r="D1023" s="668" t="s">
        <v>1281</v>
      </c>
      <c r="E1023" s="668" t="s">
        <v>1291</v>
      </c>
      <c r="F1023" s="670" t="n">
        <v>-905000</v>
      </c>
      <c r="G1023" s="670" t="n">
        <v>0</v>
      </c>
      <c r="H1023" s="670" t="n">
        <v>905000</v>
      </c>
      <c r="I1023" s="670" t="n">
        <v>4168467731</v>
      </c>
      <c r="J1023" s="671" t="s">
        <v>1283</v>
      </c>
      <c r="L1023" s="672" t="n">
        <f aca="false">I1022+H1023</f>
        <v>4168467731</v>
      </c>
      <c r="M1023" s="672" t="n">
        <f aca="false">I1023-L1023</f>
        <v>0</v>
      </c>
    </row>
    <row r="1024" customFormat="false" ht="15" hidden="false" customHeight="false" outlineLevel="0" collapsed="false">
      <c r="A1024" s="668" t="s">
        <v>1470</v>
      </c>
      <c r="B1024" s="669" t="n">
        <v>44525</v>
      </c>
      <c r="C1024" s="668" t="s">
        <v>1280</v>
      </c>
      <c r="D1024" s="668" t="s">
        <v>1281</v>
      </c>
      <c r="E1024" s="668" t="s">
        <v>1304</v>
      </c>
      <c r="F1024" s="670" t="n">
        <v>-93300</v>
      </c>
      <c r="G1024" s="670" t="n">
        <v>0</v>
      </c>
      <c r="H1024" s="670" t="n">
        <v>93300</v>
      </c>
      <c r="I1024" s="670" t="n">
        <v>4168561031</v>
      </c>
      <c r="J1024" s="671" t="s">
        <v>1283</v>
      </c>
      <c r="L1024" s="672" t="n">
        <f aca="false">I1023+H1024</f>
        <v>4168561031</v>
      </c>
      <c r="M1024" s="672" t="n">
        <f aca="false">I1024-L1024</f>
        <v>0</v>
      </c>
    </row>
    <row r="1025" customFormat="false" ht="15" hidden="false" customHeight="false" outlineLevel="0" collapsed="false">
      <c r="A1025" s="668" t="s">
        <v>1470</v>
      </c>
      <c r="B1025" s="669" t="n">
        <v>44525</v>
      </c>
      <c r="C1025" s="668" t="s">
        <v>1280</v>
      </c>
      <c r="D1025" s="668" t="s">
        <v>1281</v>
      </c>
      <c r="E1025" s="668" t="s">
        <v>1297</v>
      </c>
      <c r="F1025" s="670" t="n">
        <v>-2295000</v>
      </c>
      <c r="G1025" s="670" t="n">
        <v>0</v>
      </c>
      <c r="H1025" s="670" t="n">
        <v>2295000</v>
      </c>
      <c r="I1025" s="670" t="n">
        <v>4170856031</v>
      </c>
      <c r="J1025" s="671" t="s">
        <v>1283</v>
      </c>
      <c r="L1025" s="672" t="n">
        <f aca="false">I1024+H1025</f>
        <v>4170856031</v>
      </c>
      <c r="M1025" s="672" t="n">
        <f aca="false">I1025-L1025</f>
        <v>0</v>
      </c>
    </row>
    <row r="1026" customFormat="false" ht="15" hidden="false" customHeight="false" outlineLevel="0" collapsed="false">
      <c r="A1026" s="668" t="s">
        <v>1470</v>
      </c>
      <c r="B1026" s="669" t="n">
        <v>44525</v>
      </c>
      <c r="C1026" s="668" t="s">
        <v>1280</v>
      </c>
      <c r="D1026" s="668" t="s">
        <v>1281</v>
      </c>
      <c r="E1026" s="668" t="s">
        <v>1376</v>
      </c>
      <c r="F1026" s="670" t="n">
        <v>-755000</v>
      </c>
      <c r="G1026" s="670" t="n">
        <v>0</v>
      </c>
      <c r="H1026" s="670" t="n">
        <v>755000</v>
      </c>
      <c r="I1026" s="670" t="n">
        <v>4171611031</v>
      </c>
      <c r="J1026" s="671" t="s">
        <v>1283</v>
      </c>
      <c r="L1026" s="672" t="n">
        <f aca="false">I1025+H1026</f>
        <v>4171611031</v>
      </c>
      <c r="M1026" s="672" t="n">
        <f aca="false">I1026-L1026</f>
        <v>0</v>
      </c>
    </row>
    <row r="1027" customFormat="false" ht="15" hidden="false" customHeight="false" outlineLevel="0" collapsed="false">
      <c r="A1027" s="668" t="s">
        <v>1470</v>
      </c>
      <c r="B1027" s="669" t="n">
        <v>44525</v>
      </c>
      <c r="C1027" s="668" t="s">
        <v>1280</v>
      </c>
      <c r="D1027" s="668" t="s">
        <v>1281</v>
      </c>
      <c r="E1027" s="668" t="s">
        <v>1295</v>
      </c>
      <c r="F1027" s="670" t="n">
        <v>-2904000</v>
      </c>
      <c r="G1027" s="670" t="n">
        <v>0</v>
      </c>
      <c r="H1027" s="670" t="n">
        <v>2904000</v>
      </c>
      <c r="I1027" s="670" t="n">
        <v>4174515031</v>
      </c>
      <c r="J1027" s="671" t="s">
        <v>1283</v>
      </c>
      <c r="L1027" s="672" t="n">
        <f aca="false">I1026+H1027</f>
        <v>4174515031</v>
      </c>
      <c r="M1027" s="672" t="n">
        <f aca="false">I1027-L1027</f>
        <v>0</v>
      </c>
    </row>
    <row r="1028" customFormat="false" ht="15" hidden="false" customHeight="false" outlineLevel="0" collapsed="false">
      <c r="A1028" s="668" t="s">
        <v>1470</v>
      </c>
      <c r="B1028" s="669" t="n">
        <v>44525</v>
      </c>
      <c r="C1028" s="668" t="s">
        <v>1280</v>
      </c>
      <c r="D1028" s="668" t="s">
        <v>1281</v>
      </c>
      <c r="E1028" s="668" t="s">
        <v>1317</v>
      </c>
      <c r="F1028" s="670" t="n">
        <v>-3789100</v>
      </c>
      <c r="G1028" s="670" t="n">
        <v>0</v>
      </c>
      <c r="H1028" s="670" t="n">
        <v>3789100</v>
      </c>
      <c r="I1028" s="670" t="n">
        <v>4178304131</v>
      </c>
      <c r="J1028" s="671" t="s">
        <v>1283</v>
      </c>
      <c r="L1028" s="672" t="n">
        <f aca="false">I1027+H1028</f>
        <v>4178304131</v>
      </c>
      <c r="M1028" s="672" t="n">
        <f aca="false">I1028-L1028</f>
        <v>0</v>
      </c>
    </row>
    <row r="1029" customFormat="false" ht="15" hidden="false" customHeight="false" outlineLevel="0" collapsed="false">
      <c r="A1029" s="668" t="s">
        <v>1470</v>
      </c>
      <c r="B1029" s="669" t="n">
        <v>44525</v>
      </c>
      <c r="C1029" s="668" t="s">
        <v>1280</v>
      </c>
      <c r="D1029" s="668" t="s">
        <v>1281</v>
      </c>
      <c r="E1029" s="668" t="s">
        <v>1306</v>
      </c>
      <c r="F1029" s="670" t="n">
        <v>-1824700</v>
      </c>
      <c r="G1029" s="670" t="n">
        <v>0</v>
      </c>
      <c r="H1029" s="670" t="n">
        <v>1824700</v>
      </c>
      <c r="I1029" s="670" t="n">
        <v>4180128831</v>
      </c>
      <c r="J1029" s="671" t="s">
        <v>1283</v>
      </c>
      <c r="L1029" s="672" t="n">
        <f aca="false">I1028+H1029</f>
        <v>4180128831</v>
      </c>
      <c r="M1029" s="672" t="n">
        <f aca="false">I1029-L1029</f>
        <v>0</v>
      </c>
    </row>
    <row r="1030" customFormat="false" ht="15" hidden="false" customHeight="false" outlineLevel="0" collapsed="false">
      <c r="A1030" s="668" t="s">
        <v>1470</v>
      </c>
      <c r="B1030" s="669" t="n">
        <v>44525</v>
      </c>
      <c r="C1030" s="668" t="s">
        <v>1280</v>
      </c>
      <c r="D1030" s="668" t="s">
        <v>1281</v>
      </c>
      <c r="E1030" s="668" t="s">
        <v>1292</v>
      </c>
      <c r="F1030" s="670" t="n">
        <v>-3784300</v>
      </c>
      <c r="G1030" s="670" t="n">
        <v>0</v>
      </c>
      <c r="H1030" s="670" t="n">
        <v>3784300</v>
      </c>
      <c r="I1030" s="670" t="n">
        <v>4183913131</v>
      </c>
      <c r="J1030" s="671" t="s">
        <v>1283</v>
      </c>
      <c r="L1030" s="672" t="n">
        <f aca="false">I1029+H1030</f>
        <v>4183913131</v>
      </c>
      <c r="M1030" s="672" t="n">
        <f aca="false">I1030-L1030</f>
        <v>0</v>
      </c>
    </row>
    <row r="1031" customFormat="false" ht="15" hidden="false" customHeight="false" outlineLevel="0" collapsed="false">
      <c r="A1031" s="668" t="s">
        <v>1470</v>
      </c>
      <c r="B1031" s="669" t="n">
        <v>44525</v>
      </c>
      <c r="C1031" s="668" t="s">
        <v>1280</v>
      </c>
      <c r="D1031" s="668" t="s">
        <v>1281</v>
      </c>
      <c r="E1031" s="668" t="s">
        <v>1307</v>
      </c>
      <c r="F1031" s="670" t="n">
        <v>-5375000</v>
      </c>
      <c r="G1031" s="670" t="n">
        <v>0</v>
      </c>
      <c r="H1031" s="670" t="n">
        <v>5375000</v>
      </c>
      <c r="I1031" s="670" t="n">
        <v>4189288131</v>
      </c>
      <c r="J1031" s="671" t="s">
        <v>1283</v>
      </c>
      <c r="L1031" s="672" t="n">
        <f aca="false">I1030+H1031</f>
        <v>4189288131</v>
      </c>
      <c r="M1031" s="672" t="n">
        <f aca="false">I1031-L1031</f>
        <v>0</v>
      </c>
    </row>
    <row r="1032" customFormat="false" ht="15" hidden="false" customHeight="false" outlineLevel="0" collapsed="false">
      <c r="A1032" s="668" t="s">
        <v>1470</v>
      </c>
      <c r="B1032" s="669" t="n">
        <v>44525</v>
      </c>
      <c r="C1032" s="668" t="s">
        <v>1280</v>
      </c>
      <c r="D1032" s="668" t="s">
        <v>1281</v>
      </c>
      <c r="E1032" s="668" t="s">
        <v>1305</v>
      </c>
      <c r="F1032" s="670" t="n">
        <v>-15540</v>
      </c>
      <c r="G1032" s="670" t="n">
        <v>0</v>
      </c>
      <c r="H1032" s="670" t="n">
        <v>15540</v>
      </c>
      <c r="I1032" s="670" t="n">
        <v>4189303671</v>
      </c>
      <c r="J1032" s="671" t="s">
        <v>1283</v>
      </c>
      <c r="L1032" s="672" t="n">
        <f aca="false">I1031+H1032</f>
        <v>4189303671</v>
      </c>
      <c r="M1032" s="672" t="n">
        <f aca="false">I1032-L1032</f>
        <v>0</v>
      </c>
    </row>
    <row r="1033" customFormat="false" ht="15" hidden="false" customHeight="false" outlineLevel="0" collapsed="false">
      <c r="A1033" s="668" t="s">
        <v>1470</v>
      </c>
      <c r="B1033" s="669" t="n">
        <v>44525</v>
      </c>
      <c r="C1033" s="668" t="s">
        <v>1280</v>
      </c>
      <c r="D1033" s="668" t="s">
        <v>1281</v>
      </c>
      <c r="E1033" s="668" t="s">
        <v>1316</v>
      </c>
      <c r="F1033" s="670" t="n">
        <v>-453000</v>
      </c>
      <c r="G1033" s="670" t="n">
        <v>0</v>
      </c>
      <c r="H1033" s="670" t="n">
        <v>453000</v>
      </c>
      <c r="I1033" s="670" t="n">
        <v>4189756671</v>
      </c>
      <c r="J1033" s="671" t="s">
        <v>1283</v>
      </c>
      <c r="L1033" s="672" t="n">
        <f aca="false">I1032+H1033</f>
        <v>4189756671</v>
      </c>
      <c r="M1033" s="672" t="n">
        <f aca="false">I1033-L1033</f>
        <v>0</v>
      </c>
    </row>
    <row r="1034" customFormat="false" ht="15" hidden="false" customHeight="false" outlineLevel="0" collapsed="false">
      <c r="A1034" s="668" t="s">
        <v>1470</v>
      </c>
      <c r="B1034" s="669" t="n">
        <v>44525</v>
      </c>
      <c r="C1034" s="668" t="s">
        <v>1280</v>
      </c>
      <c r="D1034" s="668" t="s">
        <v>1281</v>
      </c>
      <c r="E1034" s="668" t="s">
        <v>1287</v>
      </c>
      <c r="F1034" s="670" t="n">
        <v>-543000</v>
      </c>
      <c r="G1034" s="670" t="n">
        <v>0</v>
      </c>
      <c r="H1034" s="670" t="n">
        <v>543000</v>
      </c>
      <c r="I1034" s="670" t="n">
        <v>4190299671</v>
      </c>
      <c r="J1034" s="671" t="s">
        <v>1283</v>
      </c>
      <c r="L1034" s="672" t="n">
        <f aca="false">I1033+H1034</f>
        <v>4190299671</v>
      </c>
      <c r="M1034" s="672" t="n">
        <f aca="false">I1034-L1034</f>
        <v>0</v>
      </c>
    </row>
    <row r="1035" customFormat="false" ht="15" hidden="false" customHeight="false" outlineLevel="0" collapsed="false">
      <c r="A1035" s="668" t="s">
        <v>1470</v>
      </c>
      <c r="B1035" s="669" t="n">
        <v>44525</v>
      </c>
      <c r="C1035" s="668" t="s">
        <v>1280</v>
      </c>
      <c r="D1035" s="668" t="s">
        <v>1281</v>
      </c>
      <c r="E1035" s="668" t="s">
        <v>1309</v>
      </c>
      <c r="F1035" s="670" t="n">
        <v>-7336800</v>
      </c>
      <c r="G1035" s="670" t="n">
        <v>0</v>
      </c>
      <c r="H1035" s="670" t="n">
        <v>7336800</v>
      </c>
      <c r="I1035" s="670" t="n">
        <v>4197636471</v>
      </c>
      <c r="J1035" s="671" t="s">
        <v>1283</v>
      </c>
      <c r="L1035" s="672" t="n">
        <f aca="false">I1034+H1035</f>
        <v>4197636471</v>
      </c>
      <c r="M1035" s="672" t="n">
        <f aca="false">I1035-L1035</f>
        <v>0</v>
      </c>
    </row>
    <row r="1036" customFormat="false" ht="15" hidden="false" customHeight="false" outlineLevel="0" collapsed="false">
      <c r="A1036" s="668" t="s">
        <v>1470</v>
      </c>
      <c r="B1036" s="669" t="n">
        <v>44525</v>
      </c>
      <c r="C1036" s="668" t="s">
        <v>1280</v>
      </c>
      <c r="D1036" s="668" t="s">
        <v>1281</v>
      </c>
      <c r="E1036" s="668" t="s">
        <v>1287</v>
      </c>
      <c r="F1036" s="670" t="n">
        <v>-51040</v>
      </c>
      <c r="G1036" s="670" t="n">
        <v>0</v>
      </c>
      <c r="H1036" s="670" t="n">
        <v>51040</v>
      </c>
      <c r="I1036" s="670" t="n">
        <v>4197687511</v>
      </c>
      <c r="J1036" s="671" t="s">
        <v>1283</v>
      </c>
      <c r="L1036" s="672" t="n">
        <f aca="false">I1035+H1036</f>
        <v>4197687511</v>
      </c>
      <c r="M1036" s="672" t="n">
        <f aca="false">I1036-L1036</f>
        <v>0</v>
      </c>
    </row>
    <row r="1037" customFormat="false" ht="15" hidden="false" customHeight="false" outlineLevel="0" collapsed="false">
      <c r="A1037" s="668" t="s">
        <v>1470</v>
      </c>
      <c r="B1037" s="669" t="n">
        <v>44525</v>
      </c>
      <c r="C1037" s="668" t="s">
        <v>1280</v>
      </c>
      <c r="D1037" s="668" t="s">
        <v>1281</v>
      </c>
      <c r="E1037" s="668" t="s">
        <v>1307</v>
      </c>
      <c r="F1037" s="670" t="n">
        <v>-120064</v>
      </c>
      <c r="G1037" s="670" t="n">
        <v>0</v>
      </c>
      <c r="H1037" s="670" t="n">
        <v>120064</v>
      </c>
      <c r="I1037" s="670" t="n">
        <v>4197807575</v>
      </c>
      <c r="J1037" s="671" t="s">
        <v>1283</v>
      </c>
      <c r="L1037" s="672" t="n">
        <f aca="false">I1036+H1037</f>
        <v>4197807575</v>
      </c>
      <c r="M1037" s="672" t="n">
        <f aca="false">I1037-L1037</f>
        <v>0</v>
      </c>
    </row>
    <row r="1038" customFormat="false" ht="15" hidden="false" customHeight="false" outlineLevel="0" collapsed="false">
      <c r="A1038" s="668" t="s">
        <v>1470</v>
      </c>
      <c r="B1038" s="669" t="n">
        <v>44525</v>
      </c>
      <c r="C1038" s="668" t="s">
        <v>1280</v>
      </c>
      <c r="D1038" s="668" t="s">
        <v>1281</v>
      </c>
      <c r="E1038" s="668" t="s">
        <v>1316</v>
      </c>
      <c r="F1038" s="670" t="n">
        <v>-84000</v>
      </c>
      <c r="G1038" s="670" t="n">
        <v>0</v>
      </c>
      <c r="H1038" s="670" t="n">
        <v>84000</v>
      </c>
      <c r="I1038" s="670" t="n">
        <v>4197891575</v>
      </c>
      <c r="J1038" s="671" t="s">
        <v>1283</v>
      </c>
      <c r="L1038" s="672" t="n">
        <f aca="false">I1037+H1038</f>
        <v>4197891575</v>
      </c>
      <c r="M1038" s="672" t="n">
        <f aca="false">I1038-L1038</f>
        <v>0</v>
      </c>
    </row>
    <row r="1039" customFormat="false" ht="15" hidden="false" customHeight="false" outlineLevel="0" collapsed="false">
      <c r="A1039" s="668" t="s">
        <v>1470</v>
      </c>
      <c r="B1039" s="669" t="n">
        <v>44525</v>
      </c>
      <c r="C1039" s="668" t="s">
        <v>1280</v>
      </c>
      <c r="D1039" s="668" t="s">
        <v>1281</v>
      </c>
      <c r="E1039" s="668" t="s">
        <v>1293</v>
      </c>
      <c r="F1039" s="670" t="n">
        <v>-70048</v>
      </c>
      <c r="G1039" s="670" t="n">
        <v>0</v>
      </c>
      <c r="H1039" s="670" t="n">
        <v>70048</v>
      </c>
      <c r="I1039" s="670" t="n">
        <v>4197961623</v>
      </c>
      <c r="J1039" s="671" t="s">
        <v>1283</v>
      </c>
      <c r="L1039" s="672" t="n">
        <f aca="false">I1038+H1039</f>
        <v>4197961623</v>
      </c>
      <c r="M1039" s="672" t="n">
        <f aca="false">I1039-L1039</f>
        <v>0</v>
      </c>
    </row>
    <row r="1040" customFormat="false" ht="15" hidden="false" customHeight="false" outlineLevel="0" collapsed="false">
      <c r="A1040" s="668" t="s">
        <v>1470</v>
      </c>
      <c r="B1040" s="669" t="n">
        <v>44525</v>
      </c>
      <c r="C1040" s="668" t="s">
        <v>1280</v>
      </c>
      <c r="D1040" s="668" t="s">
        <v>1281</v>
      </c>
      <c r="E1040" s="668" t="s">
        <v>1293</v>
      </c>
      <c r="F1040" s="670" t="n">
        <v>-7547850</v>
      </c>
      <c r="G1040" s="670" t="n">
        <v>0</v>
      </c>
      <c r="H1040" s="670" t="n">
        <v>7547850</v>
      </c>
      <c r="I1040" s="670" t="n">
        <v>4205509473</v>
      </c>
      <c r="J1040" s="671" t="s">
        <v>1283</v>
      </c>
      <c r="L1040" s="672" t="n">
        <f aca="false">I1039+H1040</f>
        <v>4205509473</v>
      </c>
      <c r="M1040" s="672" t="n">
        <f aca="false">I1040-L1040</f>
        <v>0</v>
      </c>
    </row>
    <row r="1041" customFormat="false" ht="15" hidden="false" customHeight="false" outlineLevel="0" collapsed="false">
      <c r="A1041" s="668" t="s">
        <v>1475</v>
      </c>
      <c r="B1041" s="669" t="n">
        <v>44526</v>
      </c>
      <c r="C1041" s="668" t="s">
        <v>1280</v>
      </c>
      <c r="D1041" s="668" t="s">
        <v>1281</v>
      </c>
      <c r="E1041" s="668" t="s">
        <v>1282</v>
      </c>
      <c r="F1041" s="670" t="n">
        <v>-2710700</v>
      </c>
      <c r="G1041" s="670" t="n">
        <v>0</v>
      </c>
      <c r="H1041" s="670" t="n">
        <v>2710700</v>
      </c>
      <c r="I1041" s="670" t="n">
        <v>4208220173</v>
      </c>
      <c r="J1041" s="671" t="s">
        <v>1283</v>
      </c>
      <c r="L1041" s="672" t="n">
        <f aca="false">I1040+H1041</f>
        <v>4208220173</v>
      </c>
      <c r="M1041" s="672" t="n">
        <f aca="false">I1041-L1041</f>
        <v>0</v>
      </c>
    </row>
    <row r="1042" customFormat="false" ht="15" hidden="false" customHeight="false" outlineLevel="0" collapsed="false">
      <c r="A1042" s="668" t="s">
        <v>1470</v>
      </c>
      <c r="B1042" s="669" t="n">
        <v>44525</v>
      </c>
      <c r="C1042" s="668" t="s">
        <v>1280</v>
      </c>
      <c r="D1042" s="668" t="s">
        <v>1281</v>
      </c>
      <c r="E1042" s="668" t="s">
        <v>1432</v>
      </c>
      <c r="F1042" s="670" t="n">
        <v>-60000</v>
      </c>
      <c r="G1042" s="670" t="n">
        <v>0</v>
      </c>
      <c r="H1042" s="670" t="n">
        <v>60000</v>
      </c>
      <c r="I1042" s="670" t="n">
        <v>4208280173</v>
      </c>
      <c r="J1042" s="671" t="s">
        <v>1283</v>
      </c>
      <c r="L1042" s="672" t="n">
        <f aca="false">I1041+H1042</f>
        <v>4208280173</v>
      </c>
      <c r="M1042" s="672" t="n">
        <f aca="false">I1042-L1042</f>
        <v>0</v>
      </c>
    </row>
    <row r="1043" customFormat="false" ht="15" hidden="false" customHeight="false" outlineLevel="0" collapsed="false">
      <c r="A1043" s="668" t="s">
        <v>1470</v>
      </c>
      <c r="B1043" s="669" t="n">
        <v>44525</v>
      </c>
      <c r="C1043" s="668" t="s">
        <v>1280</v>
      </c>
      <c r="D1043" s="668" t="s">
        <v>1281</v>
      </c>
      <c r="E1043" s="668" t="s">
        <v>1432</v>
      </c>
      <c r="F1043" s="670" t="n">
        <v>-433600</v>
      </c>
      <c r="G1043" s="670" t="n">
        <v>0</v>
      </c>
      <c r="H1043" s="670" t="n">
        <v>433600</v>
      </c>
      <c r="I1043" s="670" t="n">
        <v>4208713773</v>
      </c>
      <c r="J1043" s="671" t="s">
        <v>1283</v>
      </c>
      <c r="L1043" s="672" t="n">
        <f aca="false">I1042+H1043</f>
        <v>4208713773</v>
      </c>
      <c r="M1043" s="672" t="n">
        <f aca="false">I1043-L1043</f>
        <v>0</v>
      </c>
    </row>
    <row r="1044" customFormat="false" ht="15" hidden="false" customHeight="false" outlineLevel="0" collapsed="false">
      <c r="A1044" s="668" t="s">
        <v>1470</v>
      </c>
      <c r="B1044" s="669" t="n">
        <v>44525</v>
      </c>
      <c r="C1044" s="668" t="s">
        <v>1429</v>
      </c>
      <c r="D1044" s="668" t="s">
        <v>1281</v>
      </c>
      <c r="E1044" s="668" t="s">
        <v>1476</v>
      </c>
      <c r="F1044" s="670" t="n">
        <v>-49800</v>
      </c>
      <c r="G1044" s="670" t="n">
        <v>0</v>
      </c>
      <c r="H1044" s="670" t="n">
        <v>49800</v>
      </c>
      <c r="I1044" s="670" t="n">
        <v>4208763573</v>
      </c>
      <c r="J1044" s="671" t="s">
        <v>1283</v>
      </c>
      <c r="L1044" s="672" t="n">
        <f aca="false">I1043+H1044</f>
        <v>4208763573</v>
      </c>
      <c r="M1044" s="672" t="n">
        <f aca="false">I1044-L1044</f>
        <v>0</v>
      </c>
    </row>
    <row r="1045" customFormat="false" ht="15" hidden="false" customHeight="false" outlineLevel="0" collapsed="false">
      <c r="A1045" s="668" t="s">
        <v>1470</v>
      </c>
      <c r="B1045" s="669" t="n">
        <v>44525</v>
      </c>
      <c r="C1045" s="668" t="s">
        <v>1280</v>
      </c>
      <c r="D1045" s="668" t="s">
        <v>1281</v>
      </c>
      <c r="E1045" s="668" t="s">
        <v>1318</v>
      </c>
      <c r="F1045" s="670" t="n">
        <v>-2126598</v>
      </c>
      <c r="G1045" s="670" t="n">
        <v>0</v>
      </c>
      <c r="H1045" s="670" t="n">
        <v>2126598</v>
      </c>
      <c r="I1045" s="670" t="n">
        <v>4210890171</v>
      </c>
      <c r="J1045" s="671" t="s">
        <v>1283</v>
      </c>
      <c r="L1045" s="672" t="n">
        <f aca="false">I1044+H1045</f>
        <v>4210890171</v>
      </c>
      <c r="M1045" s="672" t="n">
        <f aca="false">I1045-L1045</f>
        <v>0</v>
      </c>
    </row>
    <row r="1046" customFormat="false" ht="15" hidden="false" customHeight="false" outlineLevel="0" collapsed="false">
      <c r="A1046" s="668" t="s">
        <v>1470</v>
      </c>
      <c r="B1046" s="669" t="n">
        <v>44525</v>
      </c>
      <c r="C1046" s="668" t="s">
        <v>1280</v>
      </c>
      <c r="D1046" s="668" t="s">
        <v>1281</v>
      </c>
      <c r="E1046" s="668" t="s">
        <v>1324</v>
      </c>
      <c r="F1046" s="670" t="n">
        <v>-13200000</v>
      </c>
      <c r="G1046" s="670" t="n">
        <v>0</v>
      </c>
      <c r="H1046" s="670" t="n">
        <v>13200000</v>
      </c>
      <c r="I1046" s="670" t="n">
        <v>4224090171</v>
      </c>
      <c r="J1046" s="671" t="s">
        <v>1283</v>
      </c>
      <c r="L1046" s="672" t="n">
        <f aca="false">I1045+H1046</f>
        <v>4224090171</v>
      </c>
      <c r="M1046" s="672" t="n">
        <f aca="false">I1046-L1046</f>
        <v>0</v>
      </c>
    </row>
    <row r="1047" customFormat="false" ht="15" hidden="false" customHeight="false" outlineLevel="0" collapsed="false">
      <c r="A1047" s="668" t="s">
        <v>1470</v>
      </c>
      <c r="B1047" s="669" t="n">
        <v>44525</v>
      </c>
      <c r="C1047" s="668" t="s">
        <v>1280</v>
      </c>
      <c r="D1047" s="668" t="s">
        <v>1281</v>
      </c>
      <c r="E1047" s="668" t="s">
        <v>1416</v>
      </c>
      <c r="F1047" s="670" t="n">
        <v>-552950</v>
      </c>
      <c r="G1047" s="670" t="n">
        <v>0</v>
      </c>
      <c r="H1047" s="670" t="n">
        <v>552950</v>
      </c>
      <c r="I1047" s="670" t="n">
        <v>4224643121</v>
      </c>
      <c r="J1047" s="671" t="s">
        <v>1283</v>
      </c>
      <c r="L1047" s="672" t="n">
        <f aca="false">I1046+H1047</f>
        <v>4224643121</v>
      </c>
      <c r="M1047" s="672" t="n">
        <f aca="false">I1047-L1047</f>
        <v>0</v>
      </c>
    </row>
    <row r="1048" customFormat="false" ht="15" hidden="false" customHeight="false" outlineLevel="0" collapsed="false">
      <c r="A1048" s="668" t="s">
        <v>1470</v>
      </c>
      <c r="B1048" s="669" t="n">
        <v>44525</v>
      </c>
      <c r="C1048" s="668" t="s">
        <v>1285</v>
      </c>
      <c r="D1048" s="668" t="s">
        <v>1281</v>
      </c>
      <c r="E1048" s="668" t="s">
        <v>1477</v>
      </c>
      <c r="F1048" s="670" t="n">
        <v>-2028038</v>
      </c>
      <c r="G1048" s="670" t="n">
        <v>0</v>
      </c>
      <c r="H1048" s="670" t="n">
        <v>2028038</v>
      </c>
      <c r="I1048" s="670" t="n">
        <v>4226671159</v>
      </c>
      <c r="J1048" s="671" t="s">
        <v>1283</v>
      </c>
      <c r="L1048" s="672" t="n">
        <f aca="false">I1047+H1048</f>
        <v>4226671159</v>
      </c>
      <c r="M1048" s="672" t="n">
        <f aca="false">I1048-L1048</f>
        <v>0</v>
      </c>
    </row>
    <row r="1049" customFormat="false" ht="15" hidden="false" customHeight="false" outlineLevel="0" collapsed="false">
      <c r="A1049" s="668" t="s">
        <v>1470</v>
      </c>
      <c r="B1049" s="669" t="n">
        <v>44525</v>
      </c>
      <c r="C1049" s="668" t="s">
        <v>1285</v>
      </c>
      <c r="D1049" s="668" t="s">
        <v>1281</v>
      </c>
      <c r="E1049" s="668" t="s">
        <v>1322</v>
      </c>
      <c r="F1049" s="670" t="n">
        <v>-900000</v>
      </c>
      <c r="G1049" s="670" t="n">
        <v>0</v>
      </c>
      <c r="H1049" s="670" t="n">
        <v>900000</v>
      </c>
      <c r="I1049" s="670" t="n">
        <v>4227571159</v>
      </c>
      <c r="J1049" s="671" t="s">
        <v>1283</v>
      </c>
      <c r="L1049" s="672" t="n">
        <f aca="false">I1048+H1049</f>
        <v>4227571159</v>
      </c>
      <c r="M1049" s="672" t="n">
        <f aca="false">I1049-L1049</f>
        <v>0</v>
      </c>
    </row>
    <row r="1050" customFormat="false" ht="15" hidden="false" customHeight="false" outlineLevel="0" collapsed="false">
      <c r="A1050" s="668" t="s">
        <v>1470</v>
      </c>
      <c r="B1050" s="669" t="n">
        <v>44525</v>
      </c>
      <c r="C1050" s="668" t="s">
        <v>1280</v>
      </c>
      <c r="D1050" s="668" t="s">
        <v>1281</v>
      </c>
      <c r="E1050" s="668" t="s">
        <v>1323</v>
      </c>
      <c r="F1050" s="670" t="n">
        <v>-137500</v>
      </c>
      <c r="G1050" s="670" t="n">
        <v>0</v>
      </c>
      <c r="H1050" s="670" t="n">
        <v>137500</v>
      </c>
      <c r="I1050" s="670" t="n">
        <v>4227708659</v>
      </c>
      <c r="J1050" s="671" t="s">
        <v>1283</v>
      </c>
      <c r="L1050" s="672" t="n">
        <f aca="false">I1049+H1050</f>
        <v>4227708659</v>
      </c>
      <c r="M1050" s="672" t="n">
        <f aca="false">I1050-L1050</f>
        <v>0</v>
      </c>
    </row>
    <row r="1051" customFormat="false" ht="15" hidden="false" customHeight="false" outlineLevel="0" collapsed="false">
      <c r="A1051" s="668" t="s">
        <v>1475</v>
      </c>
      <c r="B1051" s="669" t="n">
        <v>44526</v>
      </c>
      <c r="C1051" s="668" t="s">
        <v>1280</v>
      </c>
      <c r="D1051" s="668" t="s">
        <v>1281</v>
      </c>
      <c r="E1051" s="668" t="s">
        <v>1304</v>
      </c>
      <c r="F1051" s="670" t="n">
        <v>-72000</v>
      </c>
      <c r="G1051" s="670" t="n">
        <v>0</v>
      </c>
      <c r="H1051" s="670" t="n">
        <v>72000</v>
      </c>
      <c r="I1051" s="670" t="n">
        <v>4227780659</v>
      </c>
      <c r="J1051" s="671" t="s">
        <v>1283</v>
      </c>
      <c r="L1051" s="672" t="n">
        <f aca="false">I1050+H1051</f>
        <v>4227780659</v>
      </c>
      <c r="M1051" s="672" t="n">
        <f aca="false">I1051-L1051</f>
        <v>0</v>
      </c>
    </row>
    <row r="1052" customFormat="false" ht="15" hidden="false" customHeight="false" outlineLevel="0" collapsed="false">
      <c r="A1052" s="668" t="s">
        <v>1475</v>
      </c>
      <c r="B1052" s="669" t="n">
        <v>44526</v>
      </c>
      <c r="C1052" s="668" t="s">
        <v>1280</v>
      </c>
      <c r="D1052" s="668" t="s">
        <v>1281</v>
      </c>
      <c r="E1052" s="668" t="s">
        <v>1478</v>
      </c>
      <c r="F1052" s="670" t="n">
        <v>-4439400</v>
      </c>
      <c r="G1052" s="670" t="n">
        <v>0</v>
      </c>
      <c r="H1052" s="670" t="n">
        <v>4439400</v>
      </c>
      <c r="I1052" s="670" t="n">
        <v>4232220059</v>
      </c>
      <c r="J1052" s="671" t="s">
        <v>1283</v>
      </c>
      <c r="L1052" s="672" t="n">
        <f aca="false">I1051+H1052</f>
        <v>4232220059</v>
      </c>
      <c r="M1052" s="672" t="n">
        <f aca="false">I1052-L1052</f>
        <v>0</v>
      </c>
    </row>
    <row r="1053" customFormat="false" ht="15" hidden="false" customHeight="false" outlineLevel="0" collapsed="false">
      <c r="A1053" s="668" t="s">
        <v>1475</v>
      </c>
      <c r="B1053" s="669" t="n">
        <v>44526</v>
      </c>
      <c r="C1053" s="668" t="s">
        <v>1280</v>
      </c>
      <c r="D1053" s="668" t="s">
        <v>1281</v>
      </c>
      <c r="E1053" s="668" t="s">
        <v>1288</v>
      </c>
      <c r="F1053" s="670" t="n">
        <v>-6417840</v>
      </c>
      <c r="G1053" s="670" t="n">
        <v>0</v>
      </c>
      <c r="H1053" s="670" t="n">
        <v>6417840</v>
      </c>
      <c r="I1053" s="670" t="n">
        <v>4238637899</v>
      </c>
      <c r="J1053" s="671" t="s">
        <v>1283</v>
      </c>
      <c r="L1053" s="672" t="n">
        <f aca="false">I1052+H1053</f>
        <v>4238637899</v>
      </c>
      <c r="M1053" s="672" t="n">
        <f aca="false">I1053-L1053</f>
        <v>0</v>
      </c>
    </row>
    <row r="1054" customFormat="false" ht="15" hidden="false" customHeight="false" outlineLevel="0" collapsed="false">
      <c r="A1054" s="668" t="s">
        <v>1475</v>
      </c>
      <c r="B1054" s="669" t="n">
        <v>44526</v>
      </c>
      <c r="C1054" s="668" t="s">
        <v>1285</v>
      </c>
      <c r="D1054" s="668" t="s">
        <v>1281</v>
      </c>
      <c r="E1054" s="668" t="s">
        <v>1388</v>
      </c>
      <c r="F1054" s="670" t="n">
        <v>-1575000</v>
      </c>
      <c r="G1054" s="670" t="n">
        <v>0</v>
      </c>
      <c r="H1054" s="670" t="n">
        <v>1575000</v>
      </c>
      <c r="I1054" s="670" t="n">
        <v>4240212899</v>
      </c>
      <c r="J1054" s="671" t="s">
        <v>1283</v>
      </c>
      <c r="L1054" s="672" t="n">
        <f aca="false">I1053+H1054</f>
        <v>4240212899</v>
      </c>
      <c r="M1054" s="672" t="n">
        <f aca="false">I1054-L1054</f>
        <v>0</v>
      </c>
    </row>
    <row r="1055" customFormat="false" ht="15" hidden="false" customHeight="false" outlineLevel="0" collapsed="false">
      <c r="A1055" s="668" t="s">
        <v>1475</v>
      </c>
      <c r="B1055" s="669" t="n">
        <v>44526</v>
      </c>
      <c r="C1055" s="668" t="s">
        <v>1280</v>
      </c>
      <c r="D1055" s="668" t="s">
        <v>1281</v>
      </c>
      <c r="E1055" s="668" t="s">
        <v>1319</v>
      </c>
      <c r="F1055" s="670" t="n">
        <v>-4536000</v>
      </c>
      <c r="G1055" s="670" t="n">
        <v>0</v>
      </c>
      <c r="H1055" s="670" t="n">
        <v>4536000</v>
      </c>
      <c r="I1055" s="670" t="n">
        <v>4244748899</v>
      </c>
      <c r="J1055" s="671" t="s">
        <v>1283</v>
      </c>
      <c r="L1055" s="672" t="n">
        <f aca="false">I1054+H1055</f>
        <v>4244748899</v>
      </c>
      <c r="M1055" s="672" t="n">
        <f aca="false">I1055-L1055</f>
        <v>0</v>
      </c>
    </row>
    <row r="1056" customFormat="false" ht="15" hidden="false" customHeight="false" outlineLevel="0" collapsed="false">
      <c r="A1056" s="668" t="s">
        <v>1475</v>
      </c>
      <c r="B1056" s="669" t="n">
        <v>44526</v>
      </c>
      <c r="C1056" s="668" t="s">
        <v>1280</v>
      </c>
      <c r="D1056" s="668" t="s">
        <v>1281</v>
      </c>
      <c r="E1056" s="668" t="s">
        <v>1284</v>
      </c>
      <c r="F1056" s="670" t="n">
        <v>-4337956</v>
      </c>
      <c r="G1056" s="670" t="n">
        <v>0</v>
      </c>
      <c r="H1056" s="670" t="n">
        <v>4337956</v>
      </c>
      <c r="I1056" s="670" t="n">
        <v>4249086855</v>
      </c>
      <c r="J1056" s="671" t="s">
        <v>1283</v>
      </c>
      <c r="L1056" s="672" t="n">
        <f aca="false">I1055+H1056</f>
        <v>4249086855</v>
      </c>
      <c r="M1056" s="672" t="n">
        <f aca="false">I1056-L1056</f>
        <v>0</v>
      </c>
    </row>
    <row r="1057" customFormat="false" ht="15" hidden="false" customHeight="false" outlineLevel="0" collapsed="false">
      <c r="A1057" s="668" t="s">
        <v>1475</v>
      </c>
      <c r="B1057" s="669" t="n">
        <v>44526</v>
      </c>
      <c r="C1057" s="668" t="s">
        <v>1280</v>
      </c>
      <c r="D1057" s="668" t="s">
        <v>1281</v>
      </c>
      <c r="E1057" s="668" t="s">
        <v>1287</v>
      </c>
      <c r="F1057" s="670" t="n">
        <v>-6619300</v>
      </c>
      <c r="G1057" s="670" t="n">
        <v>0</v>
      </c>
      <c r="H1057" s="670" t="n">
        <v>6619300</v>
      </c>
      <c r="I1057" s="670" t="n">
        <v>4255706155</v>
      </c>
      <c r="J1057" s="671" t="s">
        <v>1283</v>
      </c>
      <c r="L1057" s="672" t="n">
        <f aca="false">I1056+H1057</f>
        <v>4255706155</v>
      </c>
      <c r="M1057" s="672" t="n">
        <f aca="false">I1057-L1057</f>
        <v>0</v>
      </c>
    </row>
    <row r="1058" customFormat="false" ht="15" hidden="false" customHeight="false" outlineLevel="0" collapsed="false">
      <c r="A1058" s="668" t="s">
        <v>1475</v>
      </c>
      <c r="B1058" s="669" t="n">
        <v>44526</v>
      </c>
      <c r="C1058" s="668" t="s">
        <v>1280</v>
      </c>
      <c r="D1058" s="668" t="s">
        <v>1281</v>
      </c>
      <c r="E1058" s="668" t="s">
        <v>1324</v>
      </c>
      <c r="F1058" s="670" t="n">
        <v>-1716000</v>
      </c>
      <c r="G1058" s="670" t="n">
        <v>0</v>
      </c>
      <c r="H1058" s="670" t="n">
        <v>1716000</v>
      </c>
      <c r="I1058" s="670" t="n">
        <v>4257422155</v>
      </c>
      <c r="J1058" s="671" t="s">
        <v>1283</v>
      </c>
      <c r="L1058" s="672" t="n">
        <f aca="false">I1057+H1058</f>
        <v>4257422155</v>
      </c>
      <c r="M1058" s="672" t="n">
        <f aca="false">I1058-L1058</f>
        <v>0</v>
      </c>
    </row>
    <row r="1059" customFormat="false" ht="15" hidden="false" customHeight="false" outlineLevel="0" collapsed="false">
      <c r="A1059" s="668" t="s">
        <v>1475</v>
      </c>
      <c r="B1059" s="669" t="n">
        <v>44526</v>
      </c>
      <c r="C1059" s="668" t="s">
        <v>1280</v>
      </c>
      <c r="D1059" s="668" t="s">
        <v>1281</v>
      </c>
      <c r="E1059" s="668" t="s">
        <v>1314</v>
      </c>
      <c r="F1059" s="670" t="n">
        <v>-3777000</v>
      </c>
      <c r="G1059" s="670" t="n">
        <v>0</v>
      </c>
      <c r="H1059" s="670" t="n">
        <v>3777000</v>
      </c>
      <c r="I1059" s="670" t="n">
        <v>4261199155</v>
      </c>
      <c r="J1059" s="671" t="s">
        <v>1283</v>
      </c>
      <c r="L1059" s="672" t="n">
        <f aca="false">I1058+H1059</f>
        <v>4261199155</v>
      </c>
      <c r="M1059" s="672" t="n">
        <f aca="false">I1059-L1059</f>
        <v>0</v>
      </c>
    </row>
    <row r="1060" customFormat="false" ht="15" hidden="false" customHeight="false" outlineLevel="0" collapsed="false">
      <c r="A1060" s="668" t="s">
        <v>1475</v>
      </c>
      <c r="B1060" s="669" t="n">
        <v>44526</v>
      </c>
      <c r="C1060" s="668" t="s">
        <v>1280</v>
      </c>
      <c r="D1060" s="668" t="s">
        <v>1281</v>
      </c>
      <c r="E1060" s="668" t="s">
        <v>1290</v>
      </c>
      <c r="F1060" s="670" t="n">
        <v>-2699000</v>
      </c>
      <c r="G1060" s="670" t="n">
        <v>0</v>
      </c>
      <c r="H1060" s="670" t="n">
        <v>2699000</v>
      </c>
      <c r="I1060" s="670" t="n">
        <v>4263898155</v>
      </c>
      <c r="J1060" s="671" t="s">
        <v>1283</v>
      </c>
      <c r="L1060" s="672" t="n">
        <f aca="false">I1059+H1060</f>
        <v>4263898155</v>
      </c>
      <c r="M1060" s="672" t="n">
        <f aca="false">I1060-L1060</f>
        <v>0</v>
      </c>
    </row>
    <row r="1061" customFormat="false" ht="15" hidden="false" customHeight="false" outlineLevel="0" collapsed="false">
      <c r="A1061" s="668" t="s">
        <v>1475</v>
      </c>
      <c r="B1061" s="669" t="n">
        <v>44526</v>
      </c>
      <c r="C1061" s="668" t="s">
        <v>1280</v>
      </c>
      <c r="D1061" s="668" t="s">
        <v>1281</v>
      </c>
      <c r="E1061" s="668" t="s">
        <v>1295</v>
      </c>
      <c r="F1061" s="670" t="n">
        <v>-2667000</v>
      </c>
      <c r="G1061" s="670" t="n">
        <v>0</v>
      </c>
      <c r="H1061" s="670" t="n">
        <v>2667000</v>
      </c>
      <c r="I1061" s="670" t="n">
        <v>4266565155</v>
      </c>
      <c r="J1061" s="671" t="s">
        <v>1283</v>
      </c>
      <c r="L1061" s="672" t="n">
        <f aca="false">I1060+H1061</f>
        <v>4266565155</v>
      </c>
      <c r="M1061" s="672" t="n">
        <f aca="false">I1061-L1061</f>
        <v>0</v>
      </c>
    </row>
    <row r="1062" customFormat="false" ht="15" hidden="false" customHeight="false" outlineLevel="0" collapsed="false">
      <c r="A1062" s="668" t="s">
        <v>1475</v>
      </c>
      <c r="B1062" s="669" t="n">
        <v>44526</v>
      </c>
      <c r="C1062" s="668" t="s">
        <v>1280</v>
      </c>
      <c r="D1062" s="668" t="s">
        <v>1281</v>
      </c>
      <c r="E1062" s="668" t="s">
        <v>1305</v>
      </c>
      <c r="F1062" s="670" t="n">
        <v>-6251700</v>
      </c>
      <c r="G1062" s="670" t="n">
        <v>0</v>
      </c>
      <c r="H1062" s="670" t="n">
        <v>6251700</v>
      </c>
      <c r="I1062" s="670" t="n">
        <v>4272816855</v>
      </c>
      <c r="J1062" s="671" t="s">
        <v>1283</v>
      </c>
      <c r="L1062" s="672" t="n">
        <f aca="false">I1061+H1062</f>
        <v>4272816855</v>
      </c>
      <c r="M1062" s="672" t="n">
        <f aca="false">I1062-L1062</f>
        <v>0</v>
      </c>
    </row>
    <row r="1063" customFormat="false" ht="15" hidden="false" customHeight="false" outlineLevel="0" collapsed="false">
      <c r="A1063" s="668" t="s">
        <v>1475</v>
      </c>
      <c r="B1063" s="669" t="n">
        <v>44526</v>
      </c>
      <c r="C1063" s="668" t="s">
        <v>1280</v>
      </c>
      <c r="D1063" s="668" t="s">
        <v>1281</v>
      </c>
      <c r="E1063" s="668" t="s">
        <v>1309</v>
      </c>
      <c r="F1063" s="670" t="n">
        <v>-7775800</v>
      </c>
      <c r="G1063" s="670" t="n">
        <v>0</v>
      </c>
      <c r="H1063" s="670" t="n">
        <v>7775800</v>
      </c>
      <c r="I1063" s="670" t="n">
        <v>4280592655</v>
      </c>
      <c r="J1063" s="671" t="s">
        <v>1283</v>
      </c>
      <c r="L1063" s="672" t="n">
        <f aca="false">I1062+H1063</f>
        <v>4280592655</v>
      </c>
      <c r="M1063" s="672" t="n">
        <f aca="false">I1063-L1063</f>
        <v>0</v>
      </c>
    </row>
    <row r="1064" customFormat="false" ht="15" hidden="false" customHeight="false" outlineLevel="0" collapsed="false">
      <c r="A1064" s="668" t="s">
        <v>1475</v>
      </c>
      <c r="B1064" s="669" t="n">
        <v>44526</v>
      </c>
      <c r="C1064" s="668" t="s">
        <v>1280</v>
      </c>
      <c r="D1064" s="668" t="s">
        <v>1281</v>
      </c>
      <c r="E1064" s="668" t="s">
        <v>1296</v>
      </c>
      <c r="F1064" s="670" t="n">
        <v>-3380500</v>
      </c>
      <c r="G1064" s="670" t="n">
        <v>0</v>
      </c>
      <c r="H1064" s="670" t="n">
        <v>3380500</v>
      </c>
      <c r="I1064" s="670" t="n">
        <v>4283973155</v>
      </c>
      <c r="J1064" s="671" t="s">
        <v>1283</v>
      </c>
      <c r="L1064" s="672" t="n">
        <f aca="false">I1063+H1064</f>
        <v>4283973155</v>
      </c>
      <c r="M1064" s="672" t="n">
        <f aca="false">I1064-L1064</f>
        <v>0</v>
      </c>
    </row>
    <row r="1065" customFormat="false" ht="15" hidden="false" customHeight="false" outlineLevel="0" collapsed="false">
      <c r="A1065" s="668" t="s">
        <v>1475</v>
      </c>
      <c r="B1065" s="669" t="n">
        <v>44526</v>
      </c>
      <c r="C1065" s="668" t="s">
        <v>1280</v>
      </c>
      <c r="D1065" s="668" t="s">
        <v>1281</v>
      </c>
      <c r="E1065" s="668" t="s">
        <v>1303</v>
      </c>
      <c r="F1065" s="670" t="n">
        <v>-3825000</v>
      </c>
      <c r="G1065" s="670" t="n">
        <v>0</v>
      </c>
      <c r="H1065" s="670" t="n">
        <v>3825000</v>
      </c>
      <c r="I1065" s="670" t="n">
        <v>4287798155</v>
      </c>
      <c r="J1065" s="671" t="s">
        <v>1283</v>
      </c>
      <c r="L1065" s="672" t="n">
        <f aca="false">I1064+H1065</f>
        <v>4287798155</v>
      </c>
      <c r="M1065" s="672" t="n">
        <f aca="false">I1065-L1065</f>
        <v>0</v>
      </c>
    </row>
    <row r="1066" customFormat="false" ht="15" hidden="false" customHeight="false" outlineLevel="0" collapsed="false">
      <c r="A1066" s="668" t="s">
        <v>1475</v>
      </c>
      <c r="B1066" s="669" t="n">
        <v>44526</v>
      </c>
      <c r="C1066" s="668" t="s">
        <v>1280</v>
      </c>
      <c r="D1066" s="668" t="s">
        <v>1281</v>
      </c>
      <c r="E1066" s="668" t="s">
        <v>1307</v>
      </c>
      <c r="F1066" s="670" t="n">
        <v>-6880166</v>
      </c>
      <c r="G1066" s="670" t="n">
        <v>0</v>
      </c>
      <c r="H1066" s="670" t="n">
        <v>6880166</v>
      </c>
      <c r="I1066" s="670" t="n">
        <v>4294678321</v>
      </c>
      <c r="J1066" s="671" t="s">
        <v>1283</v>
      </c>
      <c r="L1066" s="672" t="n">
        <f aca="false">I1065+H1066</f>
        <v>4294678321</v>
      </c>
      <c r="M1066" s="672" t="n">
        <f aca="false">I1066-L1066</f>
        <v>0</v>
      </c>
    </row>
    <row r="1067" customFormat="false" ht="15" hidden="false" customHeight="false" outlineLevel="0" collapsed="false">
      <c r="A1067" s="668" t="s">
        <v>1475</v>
      </c>
      <c r="B1067" s="669" t="n">
        <v>44526</v>
      </c>
      <c r="C1067" s="668" t="s">
        <v>1280</v>
      </c>
      <c r="D1067" s="668" t="s">
        <v>1281</v>
      </c>
      <c r="E1067" s="668" t="s">
        <v>1297</v>
      </c>
      <c r="F1067" s="670" t="n">
        <v>-2471500</v>
      </c>
      <c r="G1067" s="670" t="n">
        <v>0</v>
      </c>
      <c r="H1067" s="670" t="n">
        <v>2471500</v>
      </c>
      <c r="I1067" s="670" t="n">
        <v>4297149821</v>
      </c>
      <c r="J1067" s="671" t="s">
        <v>1283</v>
      </c>
      <c r="L1067" s="672" t="n">
        <f aca="false">I1066+H1067</f>
        <v>4297149821</v>
      </c>
      <c r="M1067" s="672" t="n">
        <f aca="false">I1067-L1067</f>
        <v>0</v>
      </c>
    </row>
    <row r="1068" customFormat="false" ht="15" hidden="false" customHeight="false" outlineLevel="0" collapsed="false">
      <c r="A1068" s="668" t="s">
        <v>1475</v>
      </c>
      <c r="B1068" s="669" t="n">
        <v>44526</v>
      </c>
      <c r="C1068" s="668" t="s">
        <v>1280</v>
      </c>
      <c r="D1068" s="668" t="s">
        <v>1281</v>
      </c>
      <c r="E1068" s="668" t="s">
        <v>1384</v>
      </c>
      <c r="F1068" s="670" t="n">
        <v>-6395000</v>
      </c>
      <c r="G1068" s="670" t="n">
        <v>0</v>
      </c>
      <c r="H1068" s="670" t="n">
        <v>6395000</v>
      </c>
      <c r="I1068" s="670" t="n">
        <v>4303544821</v>
      </c>
      <c r="J1068" s="671" t="s">
        <v>1283</v>
      </c>
      <c r="L1068" s="672" t="n">
        <f aca="false">I1067+H1068</f>
        <v>4303544821</v>
      </c>
      <c r="M1068" s="672" t="n">
        <f aca="false">I1068-L1068</f>
        <v>0</v>
      </c>
    </row>
    <row r="1069" customFormat="false" ht="15" hidden="false" customHeight="false" outlineLevel="0" collapsed="false">
      <c r="A1069" s="668" t="s">
        <v>1479</v>
      </c>
      <c r="B1069" s="669" t="n">
        <v>44527</v>
      </c>
      <c r="C1069" s="668" t="s">
        <v>1280</v>
      </c>
      <c r="D1069" s="668" t="s">
        <v>1281</v>
      </c>
      <c r="E1069" s="668" t="s">
        <v>1282</v>
      </c>
      <c r="F1069" s="670" t="n">
        <v>-1088500</v>
      </c>
      <c r="G1069" s="670" t="n">
        <v>0</v>
      </c>
      <c r="H1069" s="670" t="n">
        <v>1088500</v>
      </c>
      <c r="I1069" s="670" t="n">
        <v>4304633321</v>
      </c>
      <c r="J1069" s="671" t="s">
        <v>1283</v>
      </c>
      <c r="L1069" s="672" t="n">
        <f aca="false">I1068+H1069</f>
        <v>4304633321</v>
      </c>
      <c r="M1069" s="672" t="n">
        <f aca="false">I1069-L1069</f>
        <v>0</v>
      </c>
    </row>
    <row r="1070" customFormat="false" ht="15" hidden="false" customHeight="false" outlineLevel="0" collapsed="false">
      <c r="A1070" s="668" t="s">
        <v>1475</v>
      </c>
      <c r="B1070" s="669" t="n">
        <v>44526</v>
      </c>
      <c r="C1070" s="668" t="s">
        <v>1280</v>
      </c>
      <c r="D1070" s="668" t="s">
        <v>1281</v>
      </c>
      <c r="E1070" s="668" t="s">
        <v>1293</v>
      </c>
      <c r="F1070" s="670" t="n">
        <v>-8285766</v>
      </c>
      <c r="G1070" s="670" t="n">
        <v>0</v>
      </c>
      <c r="H1070" s="670" t="n">
        <v>8285766</v>
      </c>
      <c r="I1070" s="670" t="n">
        <v>4312919087</v>
      </c>
      <c r="J1070" s="671" t="s">
        <v>1283</v>
      </c>
      <c r="L1070" s="672" t="n">
        <f aca="false">I1069+H1070</f>
        <v>4312919087</v>
      </c>
      <c r="M1070" s="672" t="n">
        <f aca="false">I1070-L1070</f>
        <v>0</v>
      </c>
    </row>
    <row r="1071" customFormat="false" ht="15" hidden="false" customHeight="false" outlineLevel="0" collapsed="false">
      <c r="A1071" s="668" t="s">
        <v>1475</v>
      </c>
      <c r="B1071" s="669" t="n">
        <v>44526</v>
      </c>
      <c r="C1071" s="668" t="s">
        <v>1280</v>
      </c>
      <c r="D1071" s="668" t="s">
        <v>1281</v>
      </c>
      <c r="E1071" s="668" t="s">
        <v>1305</v>
      </c>
      <c r="F1071" s="670" t="n">
        <v>-49000</v>
      </c>
      <c r="G1071" s="670" t="n">
        <v>0</v>
      </c>
      <c r="H1071" s="670" t="n">
        <v>49000</v>
      </c>
      <c r="I1071" s="670" t="n">
        <v>4312968087</v>
      </c>
      <c r="J1071" s="671" t="s">
        <v>1283</v>
      </c>
      <c r="L1071" s="672" t="n">
        <f aca="false">I1070+H1071</f>
        <v>4312968087</v>
      </c>
      <c r="M1071" s="672" t="n">
        <f aca="false">I1071-L1071</f>
        <v>0</v>
      </c>
    </row>
    <row r="1072" customFormat="false" ht="15" hidden="false" customHeight="false" outlineLevel="0" collapsed="false">
      <c r="A1072" s="668" t="s">
        <v>1475</v>
      </c>
      <c r="B1072" s="669" t="n">
        <v>44526</v>
      </c>
      <c r="C1072" s="668" t="s">
        <v>1280</v>
      </c>
      <c r="D1072" s="668" t="s">
        <v>1281</v>
      </c>
      <c r="E1072" s="668" t="s">
        <v>1287</v>
      </c>
      <c r="F1072" s="670" t="n">
        <v>-31000</v>
      </c>
      <c r="G1072" s="670" t="n">
        <v>0</v>
      </c>
      <c r="H1072" s="670" t="n">
        <v>31000</v>
      </c>
      <c r="I1072" s="670" t="n">
        <v>4312999087</v>
      </c>
      <c r="J1072" s="671" t="s">
        <v>1283</v>
      </c>
      <c r="L1072" s="672" t="n">
        <f aca="false">I1071+H1072</f>
        <v>4312999087</v>
      </c>
      <c r="M1072" s="672" t="n">
        <f aca="false">I1072-L1072</f>
        <v>0</v>
      </c>
    </row>
    <row r="1073" customFormat="false" ht="15" hidden="false" customHeight="false" outlineLevel="0" collapsed="false">
      <c r="A1073" s="668" t="s">
        <v>1475</v>
      </c>
      <c r="B1073" s="669" t="n">
        <v>44526</v>
      </c>
      <c r="C1073" s="668" t="s">
        <v>1280</v>
      </c>
      <c r="D1073" s="668" t="s">
        <v>1281</v>
      </c>
      <c r="E1073" s="668" t="s">
        <v>1307</v>
      </c>
      <c r="F1073" s="670" t="n">
        <v>-10000</v>
      </c>
      <c r="G1073" s="670" t="n">
        <v>0</v>
      </c>
      <c r="H1073" s="670" t="n">
        <v>10000</v>
      </c>
      <c r="I1073" s="670" t="n">
        <v>4313009087</v>
      </c>
      <c r="J1073" s="671" t="s">
        <v>1283</v>
      </c>
      <c r="L1073" s="672" t="n">
        <f aca="false">I1072+H1073</f>
        <v>4313009087</v>
      </c>
      <c r="M1073" s="672" t="n">
        <f aca="false">I1073-L1073</f>
        <v>0</v>
      </c>
    </row>
    <row r="1074" customFormat="false" ht="15" hidden="false" customHeight="false" outlineLevel="0" collapsed="false">
      <c r="A1074" s="668" t="s">
        <v>1475</v>
      </c>
      <c r="B1074" s="669" t="n">
        <v>44526</v>
      </c>
      <c r="C1074" s="668" t="s">
        <v>1280</v>
      </c>
      <c r="D1074" s="668" t="s">
        <v>1281</v>
      </c>
      <c r="E1074" s="668" t="s">
        <v>1316</v>
      </c>
      <c r="F1074" s="670" t="n">
        <v>-1806500</v>
      </c>
      <c r="G1074" s="670" t="n">
        <v>0</v>
      </c>
      <c r="H1074" s="670" t="n">
        <v>1806500</v>
      </c>
      <c r="I1074" s="670" t="n">
        <v>4314815587</v>
      </c>
      <c r="J1074" s="671" t="s">
        <v>1283</v>
      </c>
      <c r="L1074" s="672" t="n">
        <f aca="false">I1073+H1074</f>
        <v>4314815587</v>
      </c>
      <c r="M1074" s="672" t="n">
        <f aca="false">I1074-L1074</f>
        <v>0</v>
      </c>
    </row>
    <row r="1075" customFormat="false" ht="15" hidden="false" customHeight="false" outlineLevel="0" collapsed="false">
      <c r="A1075" s="668" t="s">
        <v>1475</v>
      </c>
      <c r="B1075" s="669" t="n">
        <v>44526</v>
      </c>
      <c r="C1075" s="668" t="s">
        <v>1280</v>
      </c>
      <c r="D1075" s="668" t="s">
        <v>1281</v>
      </c>
      <c r="E1075" s="668" t="s">
        <v>1316</v>
      </c>
      <c r="F1075" s="670" t="n">
        <v>-664400</v>
      </c>
      <c r="G1075" s="670" t="n">
        <v>0</v>
      </c>
      <c r="H1075" s="670" t="n">
        <v>664400</v>
      </c>
      <c r="I1075" s="670" t="n">
        <v>4315479987</v>
      </c>
      <c r="J1075" s="671" t="s">
        <v>1283</v>
      </c>
      <c r="L1075" s="672" t="n">
        <f aca="false">I1074+H1075</f>
        <v>4315479987</v>
      </c>
      <c r="M1075" s="672" t="n">
        <f aca="false">I1075-L1075</f>
        <v>0</v>
      </c>
    </row>
    <row r="1076" customFormat="false" ht="15" hidden="false" customHeight="false" outlineLevel="0" collapsed="false">
      <c r="A1076" s="668" t="s">
        <v>1475</v>
      </c>
      <c r="B1076" s="669" t="n">
        <v>44526</v>
      </c>
      <c r="C1076" s="668" t="s">
        <v>1280</v>
      </c>
      <c r="D1076" s="668" t="s">
        <v>1281</v>
      </c>
      <c r="E1076" s="668" t="s">
        <v>1318</v>
      </c>
      <c r="F1076" s="670" t="n">
        <v>-3402624</v>
      </c>
      <c r="G1076" s="670" t="n">
        <v>0</v>
      </c>
      <c r="H1076" s="670" t="n">
        <v>3402624</v>
      </c>
      <c r="I1076" s="670" t="n">
        <v>4318882611</v>
      </c>
      <c r="J1076" s="671" t="s">
        <v>1283</v>
      </c>
      <c r="L1076" s="672" t="n">
        <f aca="false">I1075+H1076</f>
        <v>4318882611</v>
      </c>
      <c r="M1076" s="672" t="n">
        <f aca="false">I1076-L1076</f>
        <v>0</v>
      </c>
    </row>
    <row r="1077" customFormat="false" ht="15" hidden="false" customHeight="false" outlineLevel="0" collapsed="false">
      <c r="A1077" s="668" t="s">
        <v>1475</v>
      </c>
      <c r="B1077" s="669" t="n">
        <v>44526</v>
      </c>
      <c r="C1077" s="668" t="s">
        <v>1280</v>
      </c>
      <c r="D1077" s="668" t="s">
        <v>1281</v>
      </c>
      <c r="E1077" s="668" t="s">
        <v>1307</v>
      </c>
      <c r="F1077" s="670" t="n">
        <v>-59000</v>
      </c>
      <c r="G1077" s="670" t="n">
        <v>0</v>
      </c>
      <c r="H1077" s="670" t="n">
        <v>59000</v>
      </c>
      <c r="I1077" s="670" t="n">
        <v>4318941611</v>
      </c>
      <c r="J1077" s="671" t="s">
        <v>1283</v>
      </c>
      <c r="L1077" s="672" t="n">
        <f aca="false">I1076+H1077</f>
        <v>4318941611</v>
      </c>
      <c r="M1077" s="672" t="n">
        <f aca="false">I1077-L1077</f>
        <v>0</v>
      </c>
    </row>
    <row r="1078" customFormat="false" ht="15" hidden="false" customHeight="false" outlineLevel="0" collapsed="false">
      <c r="A1078" s="668" t="s">
        <v>1475</v>
      </c>
      <c r="B1078" s="669" t="n">
        <v>44526</v>
      </c>
      <c r="C1078" s="668" t="s">
        <v>1280</v>
      </c>
      <c r="D1078" s="668" t="s">
        <v>1281</v>
      </c>
      <c r="E1078" s="668" t="s">
        <v>1296</v>
      </c>
      <c r="F1078" s="670" t="n">
        <v>-40000</v>
      </c>
      <c r="G1078" s="670" t="n">
        <v>0</v>
      </c>
      <c r="H1078" s="670" t="n">
        <v>40000</v>
      </c>
      <c r="I1078" s="670" t="n">
        <v>4318981611</v>
      </c>
      <c r="J1078" s="671" t="s">
        <v>1283</v>
      </c>
      <c r="L1078" s="672" t="n">
        <f aca="false">I1077+H1078</f>
        <v>4318981611</v>
      </c>
      <c r="M1078" s="672" t="n">
        <f aca="false">I1078-L1078</f>
        <v>0</v>
      </c>
    </row>
    <row r="1079" customFormat="false" ht="15" hidden="false" customHeight="false" outlineLevel="0" collapsed="false">
      <c r="A1079" s="668" t="s">
        <v>1475</v>
      </c>
      <c r="B1079" s="669" t="n">
        <v>44526</v>
      </c>
      <c r="C1079" s="668" t="s">
        <v>1280</v>
      </c>
      <c r="D1079" s="668" t="s">
        <v>1281</v>
      </c>
      <c r="E1079" s="668" t="s">
        <v>1318</v>
      </c>
      <c r="F1079" s="670" t="n">
        <v>-196800</v>
      </c>
      <c r="G1079" s="670" t="n">
        <v>0</v>
      </c>
      <c r="H1079" s="670" t="n">
        <v>196800</v>
      </c>
      <c r="I1079" s="670" t="n">
        <v>4319178411</v>
      </c>
      <c r="J1079" s="671" t="s">
        <v>1283</v>
      </c>
      <c r="L1079" s="672" t="n">
        <f aca="false">I1078+H1079</f>
        <v>4319178411</v>
      </c>
      <c r="M1079" s="672" t="n">
        <f aca="false">I1079-L1079</f>
        <v>0</v>
      </c>
    </row>
    <row r="1080" customFormat="false" ht="15" hidden="false" customHeight="false" outlineLevel="0" collapsed="false">
      <c r="A1080" s="668" t="s">
        <v>1475</v>
      </c>
      <c r="B1080" s="669" t="n">
        <v>44526</v>
      </c>
      <c r="C1080" s="668" t="s">
        <v>1280</v>
      </c>
      <c r="D1080" s="668" t="s">
        <v>1281</v>
      </c>
      <c r="E1080" s="668" t="s">
        <v>1305</v>
      </c>
      <c r="F1080" s="670" t="n">
        <v>-50000</v>
      </c>
      <c r="G1080" s="670" t="n">
        <v>0</v>
      </c>
      <c r="H1080" s="670" t="n">
        <v>50000</v>
      </c>
      <c r="I1080" s="670" t="n">
        <v>4319228411</v>
      </c>
      <c r="J1080" s="671" t="s">
        <v>1283</v>
      </c>
      <c r="L1080" s="672" t="n">
        <f aca="false">I1079+H1080</f>
        <v>4319228411</v>
      </c>
      <c r="M1080" s="672" t="n">
        <f aca="false">I1080-L1080</f>
        <v>0</v>
      </c>
    </row>
    <row r="1081" customFormat="false" ht="15" hidden="false" customHeight="false" outlineLevel="0" collapsed="false">
      <c r="A1081" s="668" t="s">
        <v>1475</v>
      </c>
      <c r="B1081" s="669" t="n">
        <v>44526</v>
      </c>
      <c r="C1081" s="668" t="s">
        <v>1280</v>
      </c>
      <c r="D1081" s="668" t="s">
        <v>1281</v>
      </c>
      <c r="E1081" s="668" t="s">
        <v>1325</v>
      </c>
      <c r="F1081" s="670" t="n">
        <v>-4056</v>
      </c>
      <c r="G1081" s="670" t="n">
        <v>0</v>
      </c>
      <c r="H1081" s="670" t="n">
        <v>4056</v>
      </c>
      <c r="I1081" s="670" t="n">
        <v>4319232467</v>
      </c>
      <c r="J1081" s="671" t="s">
        <v>1283</v>
      </c>
      <c r="L1081" s="672" t="n">
        <f aca="false">I1080+H1081</f>
        <v>4319232467</v>
      </c>
      <c r="M1081" s="672" t="n">
        <f aca="false">I1081-L1081</f>
        <v>0</v>
      </c>
    </row>
    <row r="1082" customFormat="false" ht="15" hidden="false" customHeight="false" outlineLevel="0" collapsed="false">
      <c r="A1082" s="668" t="s">
        <v>1475</v>
      </c>
      <c r="B1082" s="669" t="n">
        <v>44526</v>
      </c>
      <c r="C1082" s="668" t="s">
        <v>1280</v>
      </c>
      <c r="D1082" s="668" t="s">
        <v>1281</v>
      </c>
      <c r="E1082" s="668" t="s">
        <v>1432</v>
      </c>
      <c r="F1082" s="670" t="n">
        <v>-30000</v>
      </c>
      <c r="G1082" s="670" t="n">
        <v>0</v>
      </c>
      <c r="H1082" s="670" t="n">
        <v>30000</v>
      </c>
      <c r="I1082" s="670" t="n">
        <v>4319262467</v>
      </c>
      <c r="J1082" s="671" t="s">
        <v>1283</v>
      </c>
      <c r="L1082" s="672" t="n">
        <f aca="false">I1081+H1082</f>
        <v>4319262467</v>
      </c>
      <c r="M1082" s="672" t="n">
        <f aca="false">I1082-L1082</f>
        <v>0</v>
      </c>
    </row>
    <row r="1083" customFormat="false" ht="15" hidden="false" customHeight="false" outlineLevel="0" collapsed="false">
      <c r="A1083" s="668" t="s">
        <v>1475</v>
      </c>
      <c r="B1083" s="669" t="n">
        <v>44526</v>
      </c>
      <c r="C1083" s="668" t="s">
        <v>1280</v>
      </c>
      <c r="D1083" s="668" t="s">
        <v>1281</v>
      </c>
      <c r="E1083" s="668" t="s">
        <v>1293</v>
      </c>
      <c r="F1083" s="670" t="n">
        <v>-40000</v>
      </c>
      <c r="G1083" s="670" t="n">
        <v>0</v>
      </c>
      <c r="H1083" s="670" t="n">
        <v>40000</v>
      </c>
      <c r="I1083" s="670" t="n">
        <v>4319302467</v>
      </c>
      <c r="J1083" s="671" t="s">
        <v>1283</v>
      </c>
      <c r="L1083" s="672" t="n">
        <f aca="false">I1082+H1083</f>
        <v>4319302467</v>
      </c>
      <c r="M1083" s="672" t="n">
        <f aca="false">I1083-L1083</f>
        <v>0</v>
      </c>
    </row>
    <row r="1084" customFormat="false" ht="15" hidden="false" customHeight="false" outlineLevel="0" collapsed="false">
      <c r="A1084" s="668" t="s">
        <v>1475</v>
      </c>
      <c r="B1084" s="669" t="n">
        <v>44526</v>
      </c>
      <c r="C1084" s="668" t="s">
        <v>1280</v>
      </c>
      <c r="D1084" s="668" t="s">
        <v>1281</v>
      </c>
      <c r="E1084" s="668" t="s">
        <v>1292</v>
      </c>
      <c r="F1084" s="670" t="n">
        <v>-4239750</v>
      </c>
      <c r="G1084" s="670" t="n">
        <v>0</v>
      </c>
      <c r="H1084" s="670" t="n">
        <v>4239750</v>
      </c>
      <c r="I1084" s="670" t="n">
        <v>4323542217</v>
      </c>
      <c r="J1084" s="671" t="s">
        <v>1283</v>
      </c>
      <c r="L1084" s="672" t="n">
        <f aca="false">I1083+H1084</f>
        <v>4323542217</v>
      </c>
      <c r="M1084" s="672" t="n">
        <f aca="false">I1084-L1084</f>
        <v>0</v>
      </c>
    </row>
    <row r="1085" customFormat="false" ht="15" hidden="false" customHeight="false" outlineLevel="0" collapsed="false">
      <c r="A1085" s="668" t="s">
        <v>1475</v>
      </c>
      <c r="B1085" s="669" t="n">
        <v>44526</v>
      </c>
      <c r="C1085" s="668" t="s">
        <v>1280</v>
      </c>
      <c r="D1085" s="668" t="s">
        <v>1281</v>
      </c>
      <c r="E1085" s="668" t="s">
        <v>1312</v>
      </c>
      <c r="F1085" s="670" t="n">
        <v>-6679850</v>
      </c>
      <c r="G1085" s="670" t="n">
        <v>0</v>
      </c>
      <c r="H1085" s="670" t="n">
        <v>6679850</v>
      </c>
      <c r="I1085" s="670" t="n">
        <v>4330222067</v>
      </c>
      <c r="J1085" s="671" t="s">
        <v>1283</v>
      </c>
      <c r="L1085" s="672" t="n">
        <f aca="false">I1084+H1085</f>
        <v>4330222067</v>
      </c>
      <c r="M1085" s="672" t="n">
        <f aca="false">I1085-L1085</f>
        <v>0</v>
      </c>
    </row>
    <row r="1086" customFormat="false" ht="15" hidden="false" customHeight="false" outlineLevel="0" collapsed="false">
      <c r="A1086" s="668" t="s">
        <v>1475</v>
      </c>
      <c r="B1086" s="669" t="n">
        <v>44526</v>
      </c>
      <c r="C1086" s="668" t="s">
        <v>1280</v>
      </c>
      <c r="D1086" s="668" t="s">
        <v>1281</v>
      </c>
      <c r="E1086" s="668" t="s">
        <v>1291</v>
      </c>
      <c r="F1086" s="670" t="n">
        <v>-1951450</v>
      </c>
      <c r="G1086" s="670" t="n">
        <v>0</v>
      </c>
      <c r="H1086" s="670" t="n">
        <v>1951450</v>
      </c>
      <c r="I1086" s="670" t="n">
        <v>4332173517</v>
      </c>
      <c r="J1086" s="671" t="s">
        <v>1283</v>
      </c>
      <c r="L1086" s="672" t="n">
        <f aca="false">I1085+H1086</f>
        <v>4332173517</v>
      </c>
      <c r="M1086" s="672" t="n">
        <f aca="false">I1086-L1086</f>
        <v>0</v>
      </c>
    </row>
    <row r="1087" customFormat="false" ht="15" hidden="false" customHeight="false" outlineLevel="0" collapsed="false">
      <c r="A1087" s="668" t="s">
        <v>1475</v>
      </c>
      <c r="B1087" s="669" t="n">
        <v>44526</v>
      </c>
      <c r="C1087" s="668" t="s">
        <v>1280</v>
      </c>
      <c r="D1087" s="668" t="s">
        <v>1281</v>
      </c>
      <c r="E1087" s="668" t="s">
        <v>1306</v>
      </c>
      <c r="F1087" s="670" t="n">
        <v>-382000</v>
      </c>
      <c r="G1087" s="670" t="n">
        <v>0</v>
      </c>
      <c r="H1087" s="670" t="n">
        <v>382000</v>
      </c>
      <c r="I1087" s="670" t="n">
        <v>4332555517</v>
      </c>
      <c r="J1087" s="671" t="s">
        <v>1283</v>
      </c>
      <c r="L1087" s="672" t="n">
        <f aca="false">I1086+H1087</f>
        <v>4332555517</v>
      </c>
      <c r="M1087" s="672" t="n">
        <f aca="false">I1087-L1087</f>
        <v>0</v>
      </c>
    </row>
    <row r="1088" customFormat="false" ht="15" hidden="false" customHeight="false" outlineLevel="0" collapsed="false">
      <c r="A1088" s="668" t="s">
        <v>1475</v>
      </c>
      <c r="B1088" s="669" t="n">
        <v>44526</v>
      </c>
      <c r="C1088" s="668" t="s">
        <v>1280</v>
      </c>
      <c r="D1088" s="668" t="s">
        <v>1281</v>
      </c>
      <c r="E1088" s="668" t="s">
        <v>1376</v>
      </c>
      <c r="F1088" s="670" t="n">
        <v>-333000</v>
      </c>
      <c r="G1088" s="670" t="n">
        <v>0</v>
      </c>
      <c r="H1088" s="670" t="n">
        <v>333000</v>
      </c>
      <c r="I1088" s="670" t="n">
        <v>4332888517</v>
      </c>
      <c r="J1088" s="671" t="s">
        <v>1283</v>
      </c>
      <c r="L1088" s="672" t="n">
        <f aca="false">I1087+H1088</f>
        <v>4332888517</v>
      </c>
      <c r="M1088" s="672" t="n">
        <f aca="false">I1088-L1088</f>
        <v>0</v>
      </c>
    </row>
    <row r="1089" customFormat="false" ht="15" hidden="false" customHeight="false" outlineLevel="0" collapsed="false">
      <c r="A1089" s="668" t="s">
        <v>1475</v>
      </c>
      <c r="B1089" s="669" t="n">
        <v>44526</v>
      </c>
      <c r="C1089" s="668" t="s">
        <v>1280</v>
      </c>
      <c r="D1089" s="668" t="s">
        <v>1281</v>
      </c>
      <c r="E1089" s="668" t="s">
        <v>1317</v>
      </c>
      <c r="F1089" s="670" t="n">
        <v>-3445000</v>
      </c>
      <c r="G1089" s="670" t="n">
        <v>0</v>
      </c>
      <c r="H1089" s="670" t="n">
        <v>3445000</v>
      </c>
      <c r="I1089" s="670" t="n">
        <v>4336333517</v>
      </c>
      <c r="J1089" s="671" t="s">
        <v>1283</v>
      </c>
      <c r="L1089" s="672" t="n">
        <f aca="false">I1088+H1089</f>
        <v>4336333517</v>
      </c>
      <c r="M1089" s="672" t="n">
        <f aca="false">I1089-L1089</f>
        <v>0</v>
      </c>
    </row>
    <row r="1090" customFormat="false" ht="15" hidden="false" customHeight="false" outlineLevel="0" collapsed="false">
      <c r="A1090" s="668" t="s">
        <v>1475</v>
      </c>
      <c r="B1090" s="669" t="n">
        <v>44526</v>
      </c>
      <c r="C1090" s="668" t="s">
        <v>1280</v>
      </c>
      <c r="D1090" s="668" t="s">
        <v>1281</v>
      </c>
      <c r="E1090" s="668" t="s">
        <v>1299</v>
      </c>
      <c r="F1090" s="670" t="n">
        <v>-155850</v>
      </c>
      <c r="G1090" s="670" t="n">
        <v>0</v>
      </c>
      <c r="H1090" s="670" t="n">
        <v>155850</v>
      </c>
      <c r="I1090" s="670" t="n">
        <v>4336489367</v>
      </c>
      <c r="J1090" s="671" t="s">
        <v>1283</v>
      </c>
      <c r="L1090" s="672" t="n">
        <f aca="false">I1089+H1090</f>
        <v>4336489367</v>
      </c>
      <c r="M1090" s="672" t="n">
        <f aca="false">I1090-L1090</f>
        <v>0</v>
      </c>
    </row>
    <row r="1091" customFormat="false" ht="15" hidden="false" customHeight="false" outlineLevel="0" collapsed="false">
      <c r="A1091" s="668" t="s">
        <v>1475</v>
      </c>
      <c r="B1091" s="669" t="n">
        <v>44526</v>
      </c>
      <c r="C1091" s="668" t="s">
        <v>1280</v>
      </c>
      <c r="D1091" s="668" t="s">
        <v>1281</v>
      </c>
      <c r="E1091" s="668" t="s">
        <v>1287</v>
      </c>
      <c r="F1091" s="670" t="n">
        <v>-219500</v>
      </c>
      <c r="G1091" s="670" t="n">
        <v>0</v>
      </c>
      <c r="H1091" s="670" t="n">
        <v>219500</v>
      </c>
      <c r="I1091" s="670" t="n">
        <v>4336708867</v>
      </c>
      <c r="J1091" s="671" t="s">
        <v>1283</v>
      </c>
      <c r="L1091" s="672" t="n">
        <f aca="false">I1090+H1091</f>
        <v>4336708867</v>
      </c>
      <c r="M1091" s="672" t="n">
        <f aca="false">I1091-L1091</f>
        <v>0</v>
      </c>
    </row>
    <row r="1092" customFormat="false" ht="15" hidden="false" customHeight="false" outlineLevel="0" collapsed="false">
      <c r="A1092" s="668" t="s">
        <v>1475</v>
      </c>
      <c r="B1092" s="669" t="n">
        <v>44526</v>
      </c>
      <c r="C1092" s="668" t="s">
        <v>1280</v>
      </c>
      <c r="D1092" s="668" t="s">
        <v>1281</v>
      </c>
      <c r="E1092" s="668" t="s">
        <v>1312</v>
      </c>
      <c r="F1092" s="670" t="n">
        <v>-361000</v>
      </c>
      <c r="G1092" s="670" t="n">
        <v>0</v>
      </c>
      <c r="H1092" s="670" t="n">
        <v>361000</v>
      </c>
      <c r="I1092" s="670" t="n">
        <v>4337069867</v>
      </c>
      <c r="J1092" s="671" t="s">
        <v>1283</v>
      </c>
      <c r="L1092" s="672" t="n">
        <f aca="false">I1091+H1092</f>
        <v>4337069867</v>
      </c>
      <c r="M1092" s="672" t="n">
        <f aca="false">I1092-L1092</f>
        <v>0</v>
      </c>
    </row>
    <row r="1093" customFormat="false" ht="15" hidden="false" customHeight="false" outlineLevel="0" collapsed="false">
      <c r="A1093" s="668" t="s">
        <v>1475</v>
      </c>
      <c r="B1093" s="669" t="n">
        <v>44526</v>
      </c>
      <c r="C1093" s="668" t="s">
        <v>1280</v>
      </c>
      <c r="D1093" s="668" t="s">
        <v>1281</v>
      </c>
      <c r="E1093" s="668" t="s">
        <v>1313</v>
      </c>
      <c r="F1093" s="670" t="n">
        <v>-4572</v>
      </c>
      <c r="G1093" s="670" t="n">
        <v>0</v>
      </c>
      <c r="H1093" s="670" t="n">
        <v>4572</v>
      </c>
      <c r="I1093" s="670" t="n">
        <v>4337074439</v>
      </c>
      <c r="J1093" s="671" t="s">
        <v>1283</v>
      </c>
      <c r="L1093" s="672" t="n">
        <f aca="false">I1092+H1093</f>
        <v>4337074439</v>
      </c>
      <c r="M1093" s="672" t="n">
        <f aca="false">I1093-L1093</f>
        <v>0</v>
      </c>
    </row>
    <row r="1094" customFormat="false" ht="15" hidden="false" customHeight="false" outlineLevel="0" collapsed="false">
      <c r="A1094" s="668" t="s">
        <v>1475</v>
      </c>
      <c r="B1094" s="669" t="n">
        <v>44526</v>
      </c>
      <c r="C1094" s="668" t="s">
        <v>1280</v>
      </c>
      <c r="D1094" s="668" t="s">
        <v>1281</v>
      </c>
      <c r="E1094" s="668" t="s">
        <v>1323</v>
      </c>
      <c r="F1094" s="670" t="n">
        <v>-87500</v>
      </c>
      <c r="G1094" s="670" t="n">
        <v>0</v>
      </c>
      <c r="H1094" s="670" t="n">
        <v>87500</v>
      </c>
      <c r="I1094" s="670" t="n">
        <v>4337161939</v>
      </c>
      <c r="J1094" s="671" t="s">
        <v>1283</v>
      </c>
      <c r="L1094" s="672" t="n">
        <f aca="false">I1093+H1094</f>
        <v>4337161939</v>
      </c>
      <c r="M1094" s="672" t="n">
        <f aca="false">I1094-L1094</f>
        <v>0</v>
      </c>
    </row>
    <row r="1095" customFormat="false" ht="15" hidden="false" customHeight="false" outlineLevel="0" collapsed="false">
      <c r="A1095" s="668" t="s">
        <v>1475</v>
      </c>
      <c r="B1095" s="669" t="n">
        <v>44526</v>
      </c>
      <c r="C1095" s="668" t="s">
        <v>1285</v>
      </c>
      <c r="D1095" s="668" t="s">
        <v>1281</v>
      </c>
      <c r="E1095" s="668" t="s">
        <v>1320</v>
      </c>
      <c r="F1095" s="670" t="n">
        <v>-4000</v>
      </c>
      <c r="G1095" s="670" t="n">
        <v>0</v>
      </c>
      <c r="H1095" s="670" t="n">
        <v>4000</v>
      </c>
      <c r="I1095" s="670" t="n">
        <v>4337165939</v>
      </c>
      <c r="J1095" s="671" t="s">
        <v>1283</v>
      </c>
      <c r="L1095" s="672" t="n">
        <f aca="false">I1094+H1095</f>
        <v>4337165939</v>
      </c>
      <c r="M1095" s="672" t="n">
        <f aca="false">I1095-L1095</f>
        <v>0</v>
      </c>
    </row>
    <row r="1096" customFormat="false" ht="15" hidden="false" customHeight="false" outlineLevel="0" collapsed="false">
      <c r="A1096" s="668" t="s">
        <v>1475</v>
      </c>
      <c r="B1096" s="669" t="n">
        <v>44526</v>
      </c>
      <c r="C1096" s="668" t="s">
        <v>1285</v>
      </c>
      <c r="D1096" s="668" t="s">
        <v>1281</v>
      </c>
      <c r="E1096" s="668" t="s">
        <v>1322</v>
      </c>
      <c r="F1096" s="670" t="n">
        <v>-1710000</v>
      </c>
      <c r="G1096" s="670" t="n">
        <v>0</v>
      </c>
      <c r="H1096" s="670" t="n">
        <v>1710000</v>
      </c>
      <c r="I1096" s="670" t="n">
        <v>4338875939</v>
      </c>
      <c r="J1096" s="671" t="s">
        <v>1283</v>
      </c>
      <c r="L1096" s="672" t="n">
        <f aca="false">I1095+H1096</f>
        <v>4338875939</v>
      </c>
      <c r="M1096" s="672" t="n">
        <f aca="false">I1096-L1096</f>
        <v>0</v>
      </c>
    </row>
    <row r="1097" customFormat="false" ht="15" hidden="false" customHeight="false" outlineLevel="0" collapsed="false">
      <c r="A1097" s="668" t="s">
        <v>1475</v>
      </c>
      <c r="B1097" s="669" t="n">
        <v>44526</v>
      </c>
      <c r="C1097" s="668" t="s">
        <v>1280</v>
      </c>
      <c r="D1097" s="668" t="s">
        <v>1281</v>
      </c>
      <c r="E1097" s="668" t="s">
        <v>1359</v>
      </c>
      <c r="F1097" s="670" t="n">
        <v>-160648</v>
      </c>
      <c r="G1097" s="670" t="n">
        <v>0</v>
      </c>
      <c r="H1097" s="670" t="n">
        <v>160648</v>
      </c>
      <c r="I1097" s="670" t="n">
        <v>4339036587</v>
      </c>
      <c r="J1097" s="671" t="s">
        <v>1283</v>
      </c>
      <c r="L1097" s="672" t="n">
        <f aca="false">I1096+H1097</f>
        <v>4339036587</v>
      </c>
      <c r="M1097" s="672" t="n">
        <f aca="false">I1097-L1097</f>
        <v>0</v>
      </c>
    </row>
    <row r="1098" customFormat="false" ht="15" hidden="false" customHeight="false" outlineLevel="0" collapsed="false">
      <c r="A1098" s="668" t="s">
        <v>1479</v>
      </c>
      <c r="B1098" s="669" t="n">
        <v>44527</v>
      </c>
      <c r="C1098" s="668" t="s">
        <v>1285</v>
      </c>
      <c r="D1098" s="668" t="s">
        <v>1281</v>
      </c>
      <c r="E1098" s="668" t="s">
        <v>1480</v>
      </c>
      <c r="F1098" s="670" t="n">
        <v>-750000</v>
      </c>
      <c r="G1098" s="670" t="n">
        <v>0</v>
      </c>
      <c r="H1098" s="670" t="n">
        <v>750000</v>
      </c>
      <c r="I1098" s="670" t="n">
        <v>4339786587</v>
      </c>
      <c r="J1098" s="671" t="s">
        <v>1283</v>
      </c>
      <c r="L1098" s="672" t="n">
        <f aca="false">I1097+H1098</f>
        <v>4339786587</v>
      </c>
      <c r="M1098" s="672" t="n">
        <f aca="false">I1098-L1098</f>
        <v>0</v>
      </c>
    </row>
    <row r="1099" customFormat="false" ht="15" hidden="false" customHeight="false" outlineLevel="0" collapsed="false">
      <c r="A1099" s="668" t="s">
        <v>1475</v>
      </c>
      <c r="B1099" s="669" t="n">
        <v>44526</v>
      </c>
      <c r="C1099" s="668" t="s">
        <v>1285</v>
      </c>
      <c r="D1099" s="668" t="s">
        <v>1281</v>
      </c>
      <c r="E1099" s="668" t="s">
        <v>1322</v>
      </c>
      <c r="F1099" s="670" t="n">
        <v>-150000</v>
      </c>
      <c r="G1099" s="670" t="n">
        <v>0</v>
      </c>
      <c r="H1099" s="670" t="n">
        <v>150000</v>
      </c>
      <c r="I1099" s="670" t="n">
        <v>4339936587</v>
      </c>
      <c r="J1099" s="671" t="s">
        <v>1283</v>
      </c>
      <c r="L1099" s="672" t="n">
        <f aca="false">I1098+H1099</f>
        <v>4339936587</v>
      </c>
      <c r="M1099" s="672" t="n">
        <f aca="false">I1099-L1099</f>
        <v>0</v>
      </c>
    </row>
    <row r="1100" customFormat="false" ht="15" hidden="false" customHeight="false" outlineLevel="0" collapsed="false">
      <c r="A1100" s="668" t="s">
        <v>1479</v>
      </c>
      <c r="B1100" s="669" t="n">
        <v>44527</v>
      </c>
      <c r="C1100" s="668" t="s">
        <v>1280</v>
      </c>
      <c r="D1100" s="668" t="s">
        <v>1281</v>
      </c>
      <c r="E1100" s="668" t="s">
        <v>1397</v>
      </c>
      <c r="F1100" s="670" t="n">
        <v>-8600000</v>
      </c>
      <c r="G1100" s="670" t="n">
        <v>0</v>
      </c>
      <c r="H1100" s="670" t="n">
        <v>8600000</v>
      </c>
      <c r="I1100" s="670" t="n">
        <v>4348536587</v>
      </c>
      <c r="J1100" s="671" t="s">
        <v>1283</v>
      </c>
      <c r="L1100" s="672" t="n">
        <f aca="false">I1099+H1100</f>
        <v>4348536587</v>
      </c>
      <c r="M1100" s="672" t="n">
        <f aca="false">I1100-L1100</f>
        <v>0</v>
      </c>
    </row>
    <row r="1101" customFormat="false" ht="15" hidden="false" customHeight="false" outlineLevel="0" collapsed="false">
      <c r="A1101" s="668" t="s">
        <v>1479</v>
      </c>
      <c r="B1101" s="669" t="n">
        <v>44527</v>
      </c>
      <c r="C1101" s="668" t="s">
        <v>1280</v>
      </c>
      <c r="D1101" s="668" t="s">
        <v>1281</v>
      </c>
      <c r="E1101" s="668" t="s">
        <v>1282</v>
      </c>
      <c r="F1101" s="670" t="n">
        <v>-1555000</v>
      </c>
      <c r="G1101" s="670" t="n">
        <v>0</v>
      </c>
      <c r="H1101" s="670" t="n">
        <v>1555000</v>
      </c>
      <c r="I1101" s="670" t="n">
        <v>4350091587</v>
      </c>
      <c r="J1101" s="671" t="s">
        <v>1283</v>
      </c>
      <c r="L1101" s="672" t="n">
        <f aca="false">I1100+H1101</f>
        <v>4350091587</v>
      </c>
      <c r="M1101" s="672" t="n">
        <f aca="false">I1101-L1101</f>
        <v>0</v>
      </c>
    </row>
    <row r="1102" customFormat="false" ht="15" hidden="false" customHeight="false" outlineLevel="0" collapsed="false">
      <c r="A1102" s="668" t="s">
        <v>1479</v>
      </c>
      <c r="B1102" s="669" t="n">
        <v>44527</v>
      </c>
      <c r="C1102" s="668" t="s">
        <v>1280</v>
      </c>
      <c r="D1102" s="668" t="s">
        <v>1281</v>
      </c>
      <c r="E1102" s="668" t="s">
        <v>1287</v>
      </c>
      <c r="F1102" s="670" t="n">
        <v>-4328250</v>
      </c>
      <c r="G1102" s="670" t="n">
        <v>0</v>
      </c>
      <c r="H1102" s="670" t="n">
        <v>4328250</v>
      </c>
      <c r="I1102" s="670" t="n">
        <v>4354419837</v>
      </c>
      <c r="J1102" s="671" t="s">
        <v>1283</v>
      </c>
      <c r="L1102" s="672" t="n">
        <f aca="false">I1101+H1102</f>
        <v>4354419837</v>
      </c>
      <c r="M1102" s="672" t="n">
        <f aca="false">I1102-L1102</f>
        <v>0</v>
      </c>
    </row>
    <row r="1103" customFormat="false" ht="15" hidden="false" customHeight="false" outlineLevel="0" collapsed="false">
      <c r="A1103" s="668" t="s">
        <v>1479</v>
      </c>
      <c r="B1103" s="669" t="n">
        <v>44527</v>
      </c>
      <c r="C1103" s="668" t="s">
        <v>1280</v>
      </c>
      <c r="D1103" s="668" t="s">
        <v>1281</v>
      </c>
      <c r="E1103" s="668" t="s">
        <v>1319</v>
      </c>
      <c r="F1103" s="670" t="n">
        <v>-5878500</v>
      </c>
      <c r="G1103" s="670" t="n">
        <v>0</v>
      </c>
      <c r="H1103" s="670" t="n">
        <v>5878500</v>
      </c>
      <c r="I1103" s="670" t="n">
        <v>4360298337</v>
      </c>
      <c r="J1103" s="671" t="s">
        <v>1283</v>
      </c>
      <c r="L1103" s="672" t="n">
        <f aca="false">I1102+H1103</f>
        <v>4360298337</v>
      </c>
      <c r="M1103" s="672" t="n">
        <f aca="false">I1103-L1103</f>
        <v>0</v>
      </c>
    </row>
    <row r="1104" customFormat="false" ht="15" hidden="false" customHeight="false" outlineLevel="0" collapsed="false">
      <c r="A1104" s="668" t="s">
        <v>1479</v>
      </c>
      <c r="B1104" s="669" t="n">
        <v>44527</v>
      </c>
      <c r="C1104" s="668" t="s">
        <v>1280</v>
      </c>
      <c r="D1104" s="668" t="s">
        <v>1281</v>
      </c>
      <c r="E1104" s="668" t="s">
        <v>1305</v>
      </c>
      <c r="F1104" s="670" t="n">
        <v>-7777044</v>
      </c>
      <c r="G1104" s="670" t="n">
        <v>0</v>
      </c>
      <c r="H1104" s="670" t="n">
        <v>7777044</v>
      </c>
      <c r="I1104" s="670" t="n">
        <v>4368075381</v>
      </c>
      <c r="J1104" s="671" t="s">
        <v>1283</v>
      </c>
      <c r="L1104" s="672" t="n">
        <f aca="false">I1103+H1104</f>
        <v>4368075381</v>
      </c>
      <c r="M1104" s="672" t="n">
        <f aca="false">I1104-L1104</f>
        <v>0</v>
      </c>
    </row>
    <row r="1105" customFormat="false" ht="15" hidden="false" customHeight="false" outlineLevel="0" collapsed="false">
      <c r="A1105" s="668" t="s">
        <v>1479</v>
      </c>
      <c r="B1105" s="669" t="n">
        <v>44527</v>
      </c>
      <c r="C1105" s="668" t="s">
        <v>1280</v>
      </c>
      <c r="D1105" s="668" t="s">
        <v>1281</v>
      </c>
      <c r="E1105" s="668" t="s">
        <v>1301</v>
      </c>
      <c r="F1105" s="670" t="n">
        <v>-4530000</v>
      </c>
      <c r="G1105" s="670" t="n">
        <v>0</v>
      </c>
      <c r="H1105" s="670" t="n">
        <v>4530000</v>
      </c>
      <c r="I1105" s="670" t="n">
        <v>4372605381</v>
      </c>
      <c r="J1105" s="671" t="s">
        <v>1283</v>
      </c>
      <c r="L1105" s="672" t="n">
        <f aca="false">I1104+H1105</f>
        <v>4372605381</v>
      </c>
      <c r="M1105" s="672" t="n">
        <f aca="false">I1105-L1105</f>
        <v>0</v>
      </c>
    </row>
    <row r="1106" customFormat="false" ht="15" hidden="false" customHeight="false" outlineLevel="0" collapsed="false">
      <c r="A1106" s="668" t="s">
        <v>1479</v>
      </c>
      <c r="B1106" s="669" t="n">
        <v>44527</v>
      </c>
      <c r="C1106" s="668" t="s">
        <v>1280</v>
      </c>
      <c r="D1106" s="668" t="s">
        <v>1281</v>
      </c>
      <c r="E1106" s="668" t="s">
        <v>1297</v>
      </c>
      <c r="F1106" s="670" t="n">
        <v>-2656500</v>
      </c>
      <c r="G1106" s="670" t="n">
        <v>0</v>
      </c>
      <c r="H1106" s="670" t="n">
        <v>2656500</v>
      </c>
      <c r="I1106" s="670" t="n">
        <v>4375261881</v>
      </c>
      <c r="J1106" s="671" t="s">
        <v>1283</v>
      </c>
      <c r="L1106" s="672" t="n">
        <f aca="false">I1105+H1106</f>
        <v>4375261881</v>
      </c>
      <c r="M1106" s="672" t="n">
        <f aca="false">I1106-L1106</f>
        <v>0</v>
      </c>
    </row>
    <row r="1107" customFormat="false" ht="15" hidden="false" customHeight="false" outlineLevel="0" collapsed="false">
      <c r="A1107" s="668" t="s">
        <v>1479</v>
      </c>
      <c r="B1107" s="669" t="n">
        <v>44527</v>
      </c>
      <c r="C1107" s="668" t="s">
        <v>1280</v>
      </c>
      <c r="D1107" s="668" t="s">
        <v>1281</v>
      </c>
      <c r="E1107" s="668" t="s">
        <v>1290</v>
      </c>
      <c r="F1107" s="670" t="n">
        <v>-2277000</v>
      </c>
      <c r="G1107" s="670" t="n">
        <v>0</v>
      </c>
      <c r="H1107" s="670" t="n">
        <v>2277000</v>
      </c>
      <c r="I1107" s="670" t="n">
        <v>4377538881</v>
      </c>
      <c r="J1107" s="671" t="s">
        <v>1283</v>
      </c>
      <c r="L1107" s="672" t="n">
        <f aca="false">I1106+H1107</f>
        <v>4377538881</v>
      </c>
      <c r="M1107" s="672" t="n">
        <f aca="false">I1107-L1107</f>
        <v>0</v>
      </c>
    </row>
    <row r="1108" customFormat="false" ht="15" hidden="false" customHeight="false" outlineLevel="0" collapsed="false">
      <c r="A1108" s="668" t="s">
        <v>1479</v>
      </c>
      <c r="B1108" s="669" t="n">
        <v>44527</v>
      </c>
      <c r="C1108" s="668" t="s">
        <v>1280</v>
      </c>
      <c r="D1108" s="668" t="s">
        <v>1281</v>
      </c>
      <c r="E1108" s="668" t="s">
        <v>1303</v>
      </c>
      <c r="F1108" s="670" t="n">
        <v>-3165000</v>
      </c>
      <c r="G1108" s="670" t="n">
        <v>0</v>
      </c>
      <c r="H1108" s="670" t="n">
        <v>3165000</v>
      </c>
      <c r="I1108" s="670" t="n">
        <v>4380703881</v>
      </c>
      <c r="J1108" s="671" t="s">
        <v>1283</v>
      </c>
      <c r="L1108" s="672" t="n">
        <f aca="false">I1107+H1108</f>
        <v>4380703881</v>
      </c>
      <c r="M1108" s="672" t="n">
        <f aca="false">I1108-L1108</f>
        <v>0</v>
      </c>
    </row>
    <row r="1109" customFormat="false" ht="15" hidden="false" customHeight="false" outlineLevel="0" collapsed="false">
      <c r="A1109" s="668" t="s">
        <v>1479</v>
      </c>
      <c r="B1109" s="669" t="n">
        <v>44527</v>
      </c>
      <c r="C1109" s="668" t="s">
        <v>1280</v>
      </c>
      <c r="D1109" s="668" t="s">
        <v>1281</v>
      </c>
      <c r="E1109" s="668" t="s">
        <v>1296</v>
      </c>
      <c r="F1109" s="670" t="n">
        <v>-3210000</v>
      </c>
      <c r="G1109" s="670" t="n">
        <v>0</v>
      </c>
      <c r="H1109" s="670" t="n">
        <v>3210000</v>
      </c>
      <c r="I1109" s="670" t="n">
        <v>4383913881</v>
      </c>
      <c r="J1109" s="671" t="s">
        <v>1283</v>
      </c>
      <c r="L1109" s="672" t="n">
        <f aca="false">I1108+H1109</f>
        <v>4383913881</v>
      </c>
      <c r="M1109" s="672" t="n">
        <f aca="false">I1109-L1109</f>
        <v>0</v>
      </c>
    </row>
    <row r="1110" customFormat="false" ht="15" hidden="false" customHeight="false" outlineLevel="0" collapsed="false">
      <c r="A1110" s="668" t="s">
        <v>1479</v>
      </c>
      <c r="B1110" s="669" t="n">
        <v>44527</v>
      </c>
      <c r="C1110" s="668" t="s">
        <v>1280</v>
      </c>
      <c r="D1110" s="668" t="s">
        <v>1281</v>
      </c>
      <c r="E1110" s="668" t="s">
        <v>1324</v>
      </c>
      <c r="F1110" s="670" t="n">
        <v>-8179500</v>
      </c>
      <c r="G1110" s="670" t="n">
        <v>0</v>
      </c>
      <c r="H1110" s="670" t="n">
        <v>8179500</v>
      </c>
      <c r="I1110" s="670" t="n">
        <v>4392093381</v>
      </c>
      <c r="J1110" s="671" t="s">
        <v>1283</v>
      </c>
      <c r="L1110" s="672" t="n">
        <f aca="false">I1109+H1110</f>
        <v>4392093381</v>
      </c>
      <c r="M1110" s="672" t="n">
        <f aca="false">I1110-L1110</f>
        <v>0</v>
      </c>
    </row>
    <row r="1111" customFormat="false" ht="15" hidden="false" customHeight="false" outlineLevel="0" collapsed="false">
      <c r="A1111" s="668" t="s">
        <v>1479</v>
      </c>
      <c r="B1111" s="669" t="n">
        <v>44527</v>
      </c>
      <c r="C1111" s="668" t="s">
        <v>1280</v>
      </c>
      <c r="D1111" s="668" t="s">
        <v>1281</v>
      </c>
      <c r="E1111" s="668" t="s">
        <v>1312</v>
      </c>
      <c r="F1111" s="670" t="n">
        <v>-5098000</v>
      </c>
      <c r="G1111" s="670" t="n">
        <v>0</v>
      </c>
      <c r="H1111" s="670" t="n">
        <v>5098000</v>
      </c>
      <c r="I1111" s="670" t="n">
        <v>4397191381</v>
      </c>
      <c r="J1111" s="671" t="s">
        <v>1283</v>
      </c>
      <c r="L1111" s="672" t="n">
        <f aca="false">I1110+H1111</f>
        <v>4397191381</v>
      </c>
      <c r="M1111" s="672" t="n">
        <f aca="false">I1111-L1111</f>
        <v>0</v>
      </c>
    </row>
    <row r="1112" customFormat="false" ht="15" hidden="false" customHeight="false" outlineLevel="0" collapsed="false">
      <c r="A1112" s="668" t="s">
        <v>1479</v>
      </c>
      <c r="B1112" s="669" t="n">
        <v>44527</v>
      </c>
      <c r="C1112" s="668" t="s">
        <v>1280</v>
      </c>
      <c r="D1112" s="668" t="s">
        <v>1281</v>
      </c>
      <c r="E1112" s="668" t="s">
        <v>1316</v>
      </c>
      <c r="F1112" s="670" t="n">
        <v>-838100</v>
      </c>
      <c r="G1112" s="670" t="n">
        <v>0</v>
      </c>
      <c r="H1112" s="670" t="n">
        <v>838100</v>
      </c>
      <c r="I1112" s="670" t="n">
        <v>4398029481</v>
      </c>
      <c r="J1112" s="671" t="s">
        <v>1283</v>
      </c>
      <c r="L1112" s="672" t="n">
        <f aca="false">I1111+H1112</f>
        <v>4398029481</v>
      </c>
      <c r="M1112" s="672" t="n">
        <f aca="false">I1112-L1112</f>
        <v>0</v>
      </c>
    </row>
    <row r="1113" customFormat="false" ht="15" hidden="false" customHeight="false" outlineLevel="0" collapsed="false">
      <c r="A1113" s="668" t="s">
        <v>1479</v>
      </c>
      <c r="B1113" s="669" t="n">
        <v>44527</v>
      </c>
      <c r="C1113" s="668" t="s">
        <v>1285</v>
      </c>
      <c r="D1113" s="668" t="s">
        <v>1281</v>
      </c>
      <c r="E1113" s="668" t="s">
        <v>1481</v>
      </c>
      <c r="F1113" s="670" t="n">
        <v>-450000</v>
      </c>
      <c r="G1113" s="670" t="n">
        <v>0</v>
      </c>
      <c r="H1113" s="670" t="n">
        <v>450000</v>
      </c>
      <c r="I1113" s="670" t="n">
        <v>4398479481</v>
      </c>
      <c r="J1113" s="671" t="s">
        <v>1283</v>
      </c>
      <c r="L1113" s="672" t="n">
        <f aca="false">I1112+H1113</f>
        <v>4398479481</v>
      </c>
      <c r="M1113" s="672" t="n">
        <f aca="false">I1113-L1113</f>
        <v>0</v>
      </c>
    </row>
    <row r="1114" customFormat="false" ht="15" hidden="false" customHeight="false" outlineLevel="0" collapsed="false">
      <c r="A1114" s="668" t="s">
        <v>1479</v>
      </c>
      <c r="B1114" s="669" t="n">
        <v>44527</v>
      </c>
      <c r="C1114" s="668" t="s">
        <v>1285</v>
      </c>
      <c r="D1114" s="668" t="s">
        <v>1281</v>
      </c>
      <c r="E1114" s="668" t="s">
        <v>1392</v>
      </c>
      <c r="F1114" s="670" t="n">
        <v>-13327600</v>
      </c>
      <c r="G1114" s="670" t="n">
        <v>0</v>
      </c>
      <c r="H1114" s="670" t="n">
        <v>13327600</v>
      </c>
      <c r="I1114" s="670" t="n">
        <v>4411807081</v>
      </c>
      <c r="J1114" s="671" t="s">
        <v>1283</v>
      </c>
      <c r="L1114" s="672" t="n">
        <f aca="false">I1113+H1114</f>
        <v>4411807081</v>
      </c>
      <c r="M1114" s="672" t="n">
        <f aca="false">I1114-L1114</f>
        <v>0</v>
      </c>
    </row>
    <row r="1115" customFormat="false" ht="15" hidden="false" customHeight="false" outlineLevel="0" collapsed="false">
      <c r="A1115" s="668" t="s">
        <v>1479</v>
      </c>
      <c r="B1115" s="669" t="n">
        <v>44527</v>
      </c>
      <c r="C1115" s="668" t="s">
        <v>1280</v>
      </c>
      <c r="D1115" s="668" t="s">
        <v>1281</v>
      </c>
      <c r="E1115" s="668" t="s">
        <v>1284</v>
      </c>
      <c r="F1115" s="670" t="n">
        <v>-5854914</v>
      </c>
      <c r="G1115" s="670" t="n">
        <v>0</v>
      </c>
      <c r="H1115" s="670" t="n">
        <v>5854914</v>
      </c>
      <c r="I1115" s="670" t="n">
        <v>4417661995</v>
      </c>
      <c r="J1115" s="671" t="s">
        <v>1283</v>
      </c>
      <c r="L1115" s="672" t="n">
        <f aca="false">I1114+H1115</f>
        <v>4417661995</v>
      </c>
      <c r="M1115" s="672" t="n">
        <f aca="false">I1115-L1115</f>
        <v>0</v>
      </c>
    </row>
    <row r="1116" customFormat="false" ht="15" hidden="false" customHeight="false" outlineLevel="0" collapsed="false">
      <c r="A1116" s="668" t="s">
        <v>1479</v>
      </c>
      <c r="B1116" s="669" t="n">
        <v>44527</v>
      </c>
      <c r="C1116" s="668" t="s">
        <v>1280</v>
      </c>
      <c r="D1116" s="668" t="s">
        <v>1281</v>
      </c>
      <c r="E1116" s="668" t="s">
        <v>1291</v>
      </c>
      <c r="F1116" s="670" t="n">
        <v>-1132900</v>
      </c>
      <c r="G1116" s="670" t="n">
        <v>0</v>
      </c>
      <c r="H1116" s="670" t="n">
        <v>1132900</v>
      </c>
      <c r="I1116" s="670" t="n">
        <v>4418794895</v>
      </c>
      <c r="J1116" s="671" t="s">
        <v>1283</v>
      </c>
      <c r="L1116" s="672" t="n">
        <f aca="false">I1115+H1116</f>
        <v>4418794895</v>
      </c>
      <c r="M1116" s="672" t="n">
        <f aca="false">I1116-L1116</f>
        <v>0</v>
      </c>
    </row>
    <row r="1117" customFormat="false" ht="15" hidden="false" customHeight="false" outlineLevel="0" collapsed="false">
      <c r="A1117" s="668" t="s">
        <v>1479</v>
      </c>
      <c r="B1117" s="669" t="n">
        <v>44527</v>
      </c>
      <c r="C1117" s="668" t="s">
        <v>1280</v>
      </c>
      <c r="D1117" s="668" t="s">
        <v>1281</v>
      </c>
      <c r="E1117" s="668" t="s">
        <v>1307</v>
      </c>
      <c r="F1117" s="670" t="n">
        <v>-9633500</v>
      </c>
      <c r="G1117" s="670" t="n">
        <v>0</v>
      </c>
      <c r="H1117" s="670" t="n">
        <v>9633500</v>
      </c>
      <c r="I1117" s="670" t="n">
        <v>4428428395</v>
      </c>
      <c r="J1117" s="671" t="s">
        <v>1283</v>
      </c>
      <c r="L1117" s="672" t="n">
        <f aca="false">I1116+H1117</f>
        <v>4428428395</v>
      </c>
      <c r="M1117" s="672" t="n">
        <f aca="false">I1117-L1117</f>
        <v>0</v>
      </c>
    </row>
    <row r="1118" customFormat="false" ht="15" hidden="false" customHeight="false" outlineLevel="0" collapsed="false">
      <c r="A1118" s="668" t="s">
        <v>1482</v>
      </c>
      <c r="B1118" s="669" t="n">
        <v>44529</v>
      </c>
      <c r="C1118" s="668" t="s">
        <v>1280</v>
      </c>
      <c r="D1118" s="668" t="s">
        <v>1281</v>
      </c>
      <c r="E1118" s="668" t="s">
        <v>1282</v>
      </c>
      <c r="F1118" s="670" t="n">
        <v>-2277750</v>
      </c>
      <c r="G1118" s="670" t="n">
        <v>0</v>
      </c>
      <c r="H1118" s="670" t="n">
        <v>2277750</v>
      </c>
      <c r="I1118" s="670" t="n">
        <v>4430706145</v>
      </c>
      <c r="J1118" s="671" t="s">
        <v>1283</v>
      </c>
      <c r="L1118" s="672" t="n">
        <f aca="false">I1117+H1118</f>
        <v>4430706145</v>
      </c>
      <c r="M1118" s="672" t="n">
        <f aca="false">I1118-L1118</f>
        <v>0</v>
      </c>
    </row>
    <row r="1119" customFormat="false" ht="15" hidden="false" customHeight="false" outlineLevel="0" collapsed="false">
      <c r="A1119" s="668" t="s">
        <v>1479</v>
      </c>
      <c r="B1119" s="669" t="n">
        <v>44527</v>
      </c>
      <c r="C1119" s="668" t="s">
        <v>1280</v>
      </c>
      <c r="D1119" s="668" t="s">
        <v>1281</v>
      </c>
      <c r="E1119" s="668" t="s">
        <v>1312</v>
      </c>
      <c r="F1119" s="670" t="n">
        <v>-15000</v>
      </c>
      <c r="G1119" s="670" t="n">
        <v>0</v>
      </c>
      <c r="H1119" s="670" t="n">
        <v>15000</v>
      </c>
      <c r="I1119" s="670" t="n">
        <v>4430721145</v>
      </c>
      <c r="J1119" s="671" t="s">
        <v>1283</v>
      </c>
      <c r="L1119" s="672" t="n">
        <f aca="false">I1118+H1119</f>
        <v>4430721145</v>
      </c>
      <c r="M1119" s="672" t="n">
        <f aca="false">I1119-L1119</f>
        <v>0</v>
      </c>
    </row>
    <row r="1120" customFormat="false" ht="15" hidden="false" customHeight="false" outlineLevel="0" collapsed="false">
      <c r="A1120" s="668" t="s">
        <v>1479</v>
      </c>
      <c r="B1120" s="669" t="n">
        <v>44527</v>
      </c>
      <c r="C1120" s="668" t="s">
        <v>1280</v>
      </c>
      <c r="D1120" s="668" t="s">
        <v>1281</v>
      </c>
      <c r="E1120" s="668" t="s">
        <v>1312</v>
      </c>
      <c r="F1120" s="670" t="n">
        <v>-5032</v>
      </c>
      <c r="G1120" s="670" t="n">
        <v>0</v>
      </c>
      <c r="H1120" s="670" t="n">
        <v>5032</v>
      </c>
      <c r="I1120" s="670" t="n">
        <v>4430726177</v>
      </c>
      <c r="J1120" s="671" t="s">
        <v>1283</v>
      </c>
      <c r="L1120" s="672" t="n">
        <f aca="false">I1119+H1120</f>
        <v>4430726177</v>
      </c>
      <c r="M1120" s="672" t="n">
        <f aca="false">I1120-L1120</f>
        <v>0</v>
      </c>
    </row>
    <row r="1121" customFormat="false" ht="15" hidden="false" customHeight="false" outlineLevel="0" collapsed="false">
      <c r="A1121" s="668" t="s">
        <v>1479</v>
      </c>
      <c r="B1121" s="669" t="n">
        <v>44527</v>
      </c>
      <c r="C1121" s="668" t="s">
        <v>1280</v>
      </c>
      <c r="D1121" s="668" t="s">
        <v>1281</v>
      </c>
      <c r="E1121" s="668" t="s">
        <v>1307</v>
      </c>
      <c r="F1121" s="670" t="n">
        <v>-249000</v>
      </c>
      <c r="G1121" s="670" t="n">
        <v>0</v>
      </c>
      <c r="H1121" s="670" t="n">
        <v>249000</v>
      </c>
      <c r="I1121" s="670" t="n">
        <v>4430975177</v>
      </c>
      <c r="J1121" s="671" t="s">
        <v>1283</v>
      </c>
      <c r="L1121" s="672" t="n">
        <f aca="false">I1120+H1121</f>
        <v>4430975177</v>
      </c>
      <c r="M1121" s="672" t="n">
        <f aca="false">I1121-L1121</f>
        <v>0</v>
      </c>
    </row>
    <row r="1122" customFormat="false" ht="15" hidden="false" customHeight="false" outlineLevel="0" collapsed="false">
      <c r="A1122" s="668" t="s">
        <v>1479</v>
      </c>
      <c r="B1122" s="669" t="n">
        <v>44527</v>
      </c>
      <c r="C1122" s="668" t="s">
        <v>1280</v>
      </c>
      <c r="D1122" s="668" t="s">
        <v>1281</v>
      </c>
      <c r="E1122" s="668" t="s">
        <v>1293</v>
      </c>
      <c r="F1122" s="670" t="n">
        <v>-5919800</v>
      </c>
      <c r="G1122" s="670" t="n">
        <v>0</v>
      </c>
      <c r="H1122" s="670" t="n">
        <v>5919800</v>
      </c>
      <c r="I1122" s="670" t="n">
        <v>4436894977</v>
      </c>
      <c r="J1122" s="671" t="s">
        <v>1283</v>
      </c>
      <c r="L1122" s="672" t="n">
        <f aca="false">I1121+H1122</f>
        <v>4436894977</v>
      </c>
      <c r="M1122" s="672" t="n">
        <f aca="false">I1122-L1122</f>
        <v>0</v>
      </c>
    </row>
    <row r="1123" customFormat="false" ht="15" hidden="false" customHeight="false" outlineLevel="0" collapsed="false">
      <c r="A1123" s="668" t="s">
        <v>1479</v>
      </c>
      <c r="B1123" s="669" t="n">
        <v>44527</v>
      </c>
      <c r="C1123" s="668" t="s">
        <v>1280</v>
      </c>
      <c r="D1123" s="668" t="s">
        <v>1281</v>
      </c>
      <c r="E1123" s="668" t="s">
        <v>1318</v>
      </c>
      <c r="F1123" s="670" t="n">
        <v>-2904200</v>
      </c>
      <c r="G1123" s="670" t="n">
        <v>0</v>
      </c>
      <c r="H1123" s="670" t="n">
        <v>2904200</v>
      </c>
      <c r="I1123" s="670" t="n">
        <v>4439799177</v>
      </c>
      <c r="J1123" s="671" t="s">
        <v>1283</v>
      </c>
      <c r="L1123" s="672" t="n">
        <f aca="false">I1122+H1123</f>
        <v>4439799177</v>
      </c>
      <c r="M1123" s="672" t="n">
        <f aca="false">I1123-L1123</f>
        <v>0</v>
      </c>
    </row>
    <row r="1124" customFormat="false" ht="15" hidden="false" customHeight="false" outlineLevel="0" collapsed="false">
      <c r="A1124" s="668" t="s">
        <v>1479</v>
      </c>
      <c r="B1124" s="669" t="n">
        <v>44527</v>
      </c>
      <c r="C1124" s="668" t="s">
        <v>1280</v>
      </c>
      <c r="D1124" s="668" t="s">
        <v>1281</v>
      </c>
      <c r="E1124" s="668" t="s">
        <v>1287</v>
      </c>
      <c r="F1124" s="670" t="n">
        <v>-359500</v>
      </c>
      <c r="G1124" s="670" t="n">
        <v>0</v>
      </c>
      <c r="H1124" s="670" t="n">
        <v>359500</v>
      </c>
      <c r="I1124" s="670" t="n">
        <v>4440158677</v>
      </c>
      <c r="J1124" s="671" t="s">
        <v>1283</v>
      </c>
      <c r="L1124" s="672" t="n">
        <f aca="false">I1123+H1124</f>
        <v>4440158677</v>
      </c>
      <c r="M1124" s="672" t="n">
        <f aca="false">I1124-L1124</f>
        <v>0</v>
      </c>
    </row>
    <row r="1125" customFormat="false" ht="15" hidden="false" customHeight="false" outlineLevel="0" collapsed="false">
      <c r="A1125" s="668" t="s">
        <v>1479</v>
      </c>
      <c r="B1125" s="669" t="n">
        <v>44527</v>
      </c>
      <c r="C1125" s="668" t="s">
        <v>1280</v>
      </c>
      <c r="D1125" s="668" t="s">
        <v>1281</v>
      </c>
      <c r="E1125" s="668" t="s">
        <v>1287</v>
      </c>
      <c r="F1125" s="670" t="n">
        <v>-93958</v>
      </c>
      <c r="G1125" s="670" t="n">
        <v>0</v>
      </c>
      <c r="H1125" s="670" t="n">
        <v>93958</v>
      </c>
      <c r="I1125" s="670" t="n">
        <v>4440252635</v>
      </c>
      <c r="J1125" s="671" t="s">
        <v>1283</v>
      </c>
      <c r="L1125" s="672" t="n">
        <f aca="false">I1124+H1125</f>
        <v>4440252635</v>
      </c>
      <c r="M1125" s="672" t="n">
        <f aca="false">I1125-L1125</f>
        <v>0</v>
      </c>
    </row>
    <row r="1126" customFormat="false" ht="15" hidden="false" customHeight="false" outlineLevel="0" collapsed="false">
      <c r="A1126" s="668" t="s">
        <v>1479</v>
      </c>
      <c r="B1126" s="669" t="n">
        <v>44527</v>
      </c>
      <c r="C1126" s="668" t="s">
        <v>1280</v>
      </c>
      <c r="D1126" s="668" t="s">
        <v>1281</v>
      </c>
      <c r="E1126" s="668" t="s">
        <v>1315</v>
      </c>
      <c r="F1126" s="670" t="n">
        <v>-30000</v>
      </c>
      <c r="G1126" s="670" t="n">
        <v>0</v>
      </c>
      <c r="H1126" s="670" t="n">
        <v>30000</v>
      </c>
      <c r="I1126" s="670" t="n">
        <v>4440282635</v>
      </c>
      <c r="J1126" s="671" t="s">
        <v>1283</v>
      </c>
      <c r="L1126" s="672" t="n">
        <f aca="false">I1125+H1126</f>
        <v>4440282635</v>
      </c>
      <c r="M1126" s="672" t="n">
        <f aca="false">I1126-L1126</f>
        <v>0</v>
      </c>
    </row>
    <row r="1127" customFormat="false" ht="15" hidden="false" customHeight="false" outlineLevel="0" collapsed="false">
      <c r="A1127" s="668" t="s">
        <v>1479</v>
      </c>
      <c r="B1127" s="669" t="n">
        <v>44527</v>
      </c>
      <c r="C1127" s="668" t="s">
        <v>1285</v>
      </c>
      <c r="D1127" s="668" t="s">
        <v>1281</v>
      </c>
      <c r="E1127" s="668" t="s">
        <v>1286</v>
      </c>
      <c r="F1127" s="670" t="n">
        <v>-450000</v>
      </c>
      <c r="G1127" s="670" t="n">
        <v>0</v>
      </c>
      <c r="H1127" s="670" t="n">
        <v>450000</v>
      </c>
      <c r="I1127" s="670" t="n">
        <v>4440732635</v>
      </c>
      <c r="J1127" s="671" t="s">
        <v>1283</v>
      </c>
      <c r="L1127" s="672" t="n">
        <f aca="false">I1126+H1127</f>
        <v>4440732635</v>
      </c>
      <c r="M1127" s="672" t="n">
        <f aca="false">I1127-L1127</f>
        <v>0</v>
      </c>
    </row>
    <row r="1128" customFormat="false" ht="15" hidden="false" customHeight="false" outlineLevel="0" collapsed="false">
      <c r="A1128" s="668" t="s">
        <v>1479</v>
      </c>
      <c r="B1128" s="669" t="n">
        <v>44527</v>
      </c>
      <c r="C1128" s="668" t="s">
        <v>1285</v>
      </c>
      <c r="D1128" s="668" t="s">
        <v>1281</v>
      </c>
      <c r="E1128" s="668" t="s">
        <v>1286</v>
      </c>
      <c r="F1128" s="670" t="n">
        <v>-13250000</v>
      </c>
      <c r="G1128" s="670" t="n">
        <v>0</v>
      </c>
      <c r="H1128" s="670" t="n">
        <v>13250000</v>
      </c>
      <c r="I1128" s="670" t="n">
        <v>4453982635</v>
      </c>
      <c r="J1128" s="671" t="s">
        <v>1283</v>
      </c>
      <c r="L1128" s="672" t="n">
        <f aca="false">I1127+H1128</f>
        <v>4453982635</v>
      </c>
      <c r="M1128" s="672" t="n">
        <f aca="false">I1128-L1128</f>
        <v>0</v>
      </c>
    </row>
    <row r="1129" customFormat="false" ht="15" hidden="false" customHeight="false" outlineLevel="0" collapsed="false">
      <c r="A1129" s="668" t="s">
        <v>1479</v>
      </c>
      <c r="B1129" s="669" t="n">
        <v>44527</v>
      </c>
      <c r="C1129" s="668" t="s">
        <v>1280</v>
      </c>
      <c r="D1129" s="668" t="s">
        <v>1281</v>
      </c>
      <c r="E1129" s="668" t="s">
        <v>1342</v>
      </c>
      <c r="F1129" s="670" t="n">
        <v>-102800</v>
      </c>
      <c r="G1129" s="670" t="n">
        <v>0</v>
      </c>
      <c r="H1129" s="670" t="n">
        <v>102800</v>
      </c>
      <c r="I1129" s="670" t="n">
        <v>4454085435</v>
      </c>
      <c r="J1129" s="671" t="s">
        <v>1283</v>
      </c>
      <c r="L1129" s="672" t="n">
        <f aca="false">I1128+H1129</f>
        <v>4454085435</v>
      </c>
      <c r="M1129" s="672" t="n">
        <f aca="false">I1129-L1129</f>
        <v>0</v>
      </c>
    </row>
    <row r="1130" customFormat="false" ht="15" hidden="false" customHeight="false" outlineLevel="0" collapsed="false">
      <c r="A1130" s="668" t="s">
        <v>1479</v>
      </c>
      <c r="B1130" s="669" t="n">
        <v>44527</v>
      </c>
      <c r="C1130" s="668" t="s">
        <v>1280</v>
      </c>
      <c r="D1130" s="668" t="s">
        <v>1281</v>
      </c>
      <c r="E1130" s="668" t="s">
        <v>1300</v>
      </c>
      <c r="F1130" s="670" t="n">
        <v>-3560700</v>
      </c>
      <c r="G1130" s="670" t="n">
        <v>0</v>
      </c>
      <c r="H1130" s="670" t="n">
        <v>3560700</v>
      </c>
      <c r="I1130" s="670" t="n">
        <v>4457646135</v>
      </c>
      <c r="J1130" s="671" t="s">
        <v>1283</v>
      </c>
      <c r="L1130" s="672" t="n">
        <f aca="false">I1129+H1130</f>
        <v>4457646135</v>
      </c>
      <c r="M1130" s="672" t="n">
        <f aca="false">I1130-L1130</f>
        <v>0</v>
      </c>
    </row>
    <row r="1131" customFormat="false" ht="15" hidden="false" customHeight="false" outlineLevel="0" collapsed="false">
      <c r="A1131" s="668" t="s">
        <v>1479</v>
      </c>
      <c r="B1131" s="669" t="n">
        <v>44527</v>
      </c>
      <c r="C1131" s="668" t="s">
        <v>1280</v>
      </c>
      <c r="D1131" s="668" t="s">
        <v>1281</v>
      </c>
      <c r="E1131" s="668" t="s">
        <v>1432</v>
      </c>
      <c r="F1131" s="670" t="n">
        <v>-394500</v>
      </c>
      <c r="G1131" s="670" t="n">
        <v>0</v>
      </c>
      <c r="H1131" s="670" t="n">
        <v>394500</v>
      </c>
      <c r="I1131" s="670" t="n">
        <v>4458040635</v>
      </c>
      <c r="J1131" s="671" t="s">
        <v>1283</v>
      </c>
      <c r="L1131" s="672" t="n">
        <f aca="false">I1130+H1131</f>
        <v>4458040635</v>
      </c>
      <c r="M1131" s="672" t="n">
        <f aca="false">I1131-L1131</f>
        <v>0</v>
      </c>
    </row>
    <row r="1132" customFormat="false" ht="15" hidden="false" customHeight="false" outlineLevel="0" collapsed="false">
      <c r="A1132" s="668" t="s">
        <v>1479</v>
      </c>
      <c r="B1132" s="669" t="n">
        <v>44527</v>
      </c>
      <c r="C1132" s="668" t="s">
        <v>1280</v>
      </c>
      <c r="D1132" s="668" t="s">
        <v>1281</v>
      </c>
      <c r="E1132" s="668" t="s">
        <v>1309</v>
      </c>
      <c r="F1132" s="670" t="n">
        <v>-8376700</v>
      </c>
      <c r="G1132" s="670" t="n">
        <v>0</v>
      </c>
      <c r="H1132" s="670" t="n">
        <v>8376700</v>
      </c>
      <c r="I1132" s="670" t="n">
        <v>4466417335</v>
      </c>
      <c r="J1132" s="671" t="s">
        <v>1283</v>
      </c>
      <c r="L1132" s="672" t="n">
        <f aca="false">I1131+H1132</f>
        <v>4466417335</v>
      </c>
      <c r="M1132" s="672" t="n">
        <f aca="false">I1132-L1132</f>
        <v>0</v>
      </c>
    </row>
    <row r="1133" customFormat="false" ht="15" hidden="false" customHeight="false" outlineLevel="0" collapsed="false">
      <c r="A1133" s="668" t="s">
        <v>1479</v>
      </c>
      <c r="B1133" s="669" t="n">
        <v>44527</v>
      </c>
      <c r="C1133" s="668" t="s">
        <v>1280</v>
      </c>
      <c r="D1133" s="668" t="s">
        <v>1281</v>
      </c>
      <c r="E1133" s="668" t="s">
        <v>1307</v>
      </c>
      <c r="F1133" s="670" t="n">
        <v>-160000</v>
      </c>
      <c r="G1133" s="670" t="n">
        <v>0</v>
      </c>
      <c r="H1133" s="670" t="n">
        <v>160000</v>
      </c>
      <c r="I1133" s="670" t="n">
        <v>4466577335</v>
      </c>
      <c r="J1133" s="671" t="s">
        <v>1283</v>
      </c>
      <c r="L1133" s="672" t="n">
        <f aca="false">I1132+H1133</f>
        <v>4466577335</v>
      </c>
      <c r="M1133" s="672" t="n">
        <f aca="false">I1133-L1133</f>
        <v>0</v>
      </c>
    </row>
    <row r="1134" customFormat="false" ht="15" hidden="false" customHeight="false" outlineLevel="0" collapsed="false">
      <c r="A1134" s="668" t="s">
        <v>1479</v>
      </c>
      <c r="B1134" s="669" t="n">
        <v>44527</v>
      </c>
      <c r="C1134" s="668" t="s">
        <v>1280</v>
      </c>
      <c r="D1134" s="668" t="s">
        <v>1281</v>
      </c>
      <c r="E1134" s="668" t="s">
        <v>1306</v>
      </c>
      <c r="F1134" s="670" t="n">
        <v>-1916800</v>
      </c>
      <c r="G1134" s="670" t="n">
        <v>0</v>
      </c>
      <c r="H1134" s="670" t="n">
        <v>1916800</v>
      </c>
      <c r="I1134" s="670" t="n">
        <v>4468494135</v>
      </c>
      <c r="J1134" s="671" t="s">
        <v>1283</v>
      </c>
      <c r="L1134" s="672" t="n">
        <f aca="false">I1133+H1134</f>
        <v>4468494135</v>
      </c>
      <c r="M1134" s="672" t="n">
        <f aca="false">I1134-L1134</f>
        <v>0</v>
      </c>
    </row>
    <row r="1135" customFormat="false" ht="15" hidden="false" customHeight="false" outlineLevel="0" collapsed="false">
      <c r="A1135" s="668" t="s">
        <v>1479</v>
      </c>
      <c r="B1135" s="669" t="n">
        <v>44527</v>
      </c>
      <c r="C1135" s="668" t="s">
        <v>1280</v>
      </c>
      <c r="D1135" s="668" t="s">
        <v>1281</v>
      </c>
      <c r="E1135" s="668" t="s">
        <v>1307</v>
      </c>
      <c r="F1135" s="670" t="n">
        <v>-94800</v>
      </c>
      <c r="G1135" s="670" t="n">
        <v>0</v>
      </c>
      <c r="H1135" s="670" t="n">
        <v>94800</v>
      </c>
      <c r="I1135" s="670" t="n">
        <v>4468588935</v>
      </c>
      <c r="J1135" s="671" t="s">
        <v>1283</v>
      </c>
      <c r="L1135" s="672" t="n">
        <f aca="false">I1134+H1135</f>
        <v>4468588935</v>
      </c>
      <c r="M1135" s="672" t="n">
        <f aca="false">I1135-L1135</f>
        <v>0</v>
      </c>
    </row>
    <row r="1136" customFormat="false" ht="15" hidden="false" customHeight="false" outlineLevel="0" collapsed="false">
      <c r="A1136" s="668" t="s">
        <v>1479</v>
      </c>
      <c r="B1136" s="669" t="n">
        <v>44527</v>
      </c>
      <c r="C1136" s="668" t="s">
        <v>1280</v>
      </c>
      <c r="D1136" s="668" t="s">
        <v>1281</v>
      </c>
      <c r="E1136" s="668" t="s">
        <v>1307</v>
      </c>
      <c r="F1136" s="670" t="n">
        <v>-2090</v>
      </c>
      <c r="G1136" s="670" t="n">
        <v>0</v>
      </c>
      <c r="H1136" s="670" t="n">
        <v>2090</v>
      </c>
      <c r="I1136" s="670" t="n">
        <v>4468591025</v>
      </c>
      <c r="J1136" s="671" t="s">
        <v>1283</v>
      </c>
      <c r="L1136" s="672" t="n">
        <f aca="false">I1135+H1136</f>
        <v>4468591025</v>
      </c>
      <c r="M1136" s="672" t="n">
        <f aca="false">I1136-L1136</f>
        <v>0</v>
      </c>
    </row>
    <row r="1137" customFormat="false" ht="15" hidden="false" customHeight="false" outlineLevel="0" collapsed="false">
      <c r="A1137" s="668" t="s">
        <v>1479</v>
      </c>
      <c r="B1137" s="669" t="n">
        <v>44527</v>
      </c>
      <c r="C1137" s="668" t="s">
        <v>1280</v>
      </c>
      <c r="D1137" s="668" t="s">
        <v>1281</v>
      </c>
      <c r="E1137" s="668" t="s">
        <v>1292</v>
      </c>
      <c r="F1137" s="670" t="n">
        <v>-2145900</v>
      </c>
      <c r="G1137" s="670" t="n">
        <v>0</v>
      </c>
      <c r="H1137" s="670" t="n">
        <v>2145900</v>
      </c>
      <c r="I1137" s="670" t="n">
        <v>4470736925</v>
      </c>
      <c r="J1137" s="671" t="s">
        <v>1283</v>
      </c>
      <c r="L1137" s="672" t="n">
        <f aca="false">I1136+H1137</f>
        <v>4470736925</v>
      </c>
      <c r="M1137" s="672" t="n">
        <f aca="false">I1137-L1137</f>
        <v>0</v>
      </c>
    </row>
    <row r="1138" customFormat="false" ht="15" hidden="false" customHeight="false" outlineLevel="0" collapsed="false">
      <c r="A1138" s="668" t="s">
        <v>1479</v>
      </c>
      <c r="B1138" s="669" t="n">
        <v>44527</v>
      </c>
      <c r="C1138" s="668" t="s">
        <v>1280</v>
      </c>
      <c r="D1138" s="668" t="s">
        <v>1281</v>
      </c>
      <c r="E1138" s="668" t="s">
        <v>1288</v>
      </c>
      <c r="F1138" s="670" t="n">
        <v>-270750</v>
      </c>
      <c r="G1138" s="670" t="n">
        <v>0</v>
      </c>
      <c r="H1138" s="670" t="n">
        <v>270750</v>
      </c>
      <c r="I1138" s="670" t="n">
        <v>4471007675</v>
      </c>
      <c r="J1138" s="671" t="s">
        <v>1283</v>
      </c>
      <c r="L1138" s="672" t="n">
        <f aca="false">I1137+H1138</f>
        <v>4471007675</v>
      </c>
      <c r="M1138" s="672" t="n">
        <f aca="false">I1138-L1138</f>
        <v>0</v>
      </c>
    </row>
    <row r="1139" customFormat="false" ht="15" hidden="false" customHeight="false" outlineLevel="0" collapsed="false">
      <c r="A1139" s="668" t="s">
        <v>1479</v>
      </c>
      <c r="B1139" s="669" t="n">
        <v>44527</v>
      </c>
      <c r="C1139" s="668" t="s">
        <v>1280</v>
      </c>
      <c r="D1139" s="668" t="s">
        <v>1281</v>
      </c>
      <c r="E1139" s="668" t="s">
        <v>1299</v>
      </c>
      <c r="F1139" s="670" t="n">
        <v>-2781400</v>
      </c>
      <c r="G1139" s="670" t="n">
        <v>0</v>
      </c>
      <c r="H1139" s="670" t="n">
        <v>2781400</v>
      </c>
      <c r="I1139" s="670" t="n">
        <v>4473789075</v>
      </c>
      <c r="J1139" s="671" t="s">
        <v>1283</v>
      </c>
      <c r="L1139" s="672" t="n">
        <f aca="false">I1138+H1139</f>
        <v>4473789075</v>
      </c>
      <c r="M1139" s="672" t="n">
        <f aca="false">I1139-L1139</f>
        <v>0</v>
      </c>
    </row>
    <row r="1140" customFormat="false" ht="15" hidden="false" customHeight="false" outlineLevel="0" collapsed="false">
      <c r="A1140" s="668" t="s">
        <v>1483</v>
      </c>
      <c r="B1140" s="669" t="n">
        <v>44528</v>
      </c>
      <c r="C1140" s="668" t="s">
        <v>1280</v>
      </c>
      <c r="D1140" s="668" t="s">
        <v>1281</v>
      </c>
      <c r="E1140" s="668" t="s">
        <v>1484</v>
      </c>
      <c r="F1140" s="670" t="n">
        <v>-2359500</v>
      </c>
      <c r="G1140" s="670" t="n">
        <v>0</v>
      </c>
      <c r="H1140" s="670" t="n">
        <v>2359500</v>
      </c>
      <c r="I1140" s="670" t="n">
        <v>4476148575</v>
      </c>
      <c r="J1140" s="671" t="s">
        <v>1283</v>
      </c>
      <c r="L1140" s="672" t="n">
        <f aca="false">I1139+H1140</f>
        <v>4476148575</v>
      </c>
      <c r="M1140" s="672" t="n">
        <f aca="false">I1140-L1140</f>
        <v>0</v>
      </c>
    </row>
    <row r="1141" customFormat="false" ht="15" hidden="false" customHeight="false" outlineLevel="0" collapsed="false">
      <c r="A1141" s="668" t="s">
        <v>1479</v>
      </c>
      <c r="B1141" s="669" t="n">
        <v>44527</v>
      </c>
      <c r="C1141" s="668" t="s">
        <v>1280</v>
      </c>
      <c r="D1141" s="668" t="s">
        <v>1281</v>
      </c>
      <c r="E1141" s="668" t="s">
        <v>1371</v>
      </c>
      <c r="F1141" s="670" t="n">
        <v>-6920000</v>
      </c>
      <c r="G1141" s="670" t="n">
        <v>0</v>
      </c>
      <c r="H1141" s="670" t="n">
        <v>6920000</v>
      </c>
      <c r="I1141" s="670" t="n">
        <v>4483068575</v>
      </c>
      <c r="J1141" s="671" t="s">
        <v>1283</v>
      </c>
      <c r="L1141" s="672" t="n">
        <f aca="false">I1140+H1141</f>
        <v>4483068575</v>
      </c>
      <c r="M1141" s="672" t="n">
        <f aca="false">I1141-L1141</f>
        <v>0</v>
      </c>
    </row>
    <row r="1142" customFormat="false" ht="15" hidden="false" customHeight="false" outlineLevel="0" collapsed="false">
      <c r="A1142" s="668" t="s">
        <v>1479</v>
      </c>
      <c r="B1142" s="669" t="n">
        <v>44527</v>
      </c>
      <c r="C1142" s="668" t="s">
        <v>1280</v>
      </c>
      <c r="D1142" s="668" t="s">
        <v>1281</v>
      </c>
      <c r="E1142" s="668" t="s">
        <v>1432</v>
      </c>
      <c r="F1142" s="670" t="n">
        <v>-90000</v>
      </c>
      <c r="G1142" s="670" t="n">
        <v>0</v>
      </c>
      <c r="H1142" s="670" t="n">
        <v>90000</v>
      </c>
      <c r="I1142" s="670" t="n">
        <v>4483158575</v>
      </c>
      <c r="J1142" s="671" t="s">
        <v>1283</v>
      </c>
      <c r="L1142" s="672" t="n">
        <f aca="false">I1141+H1142</f>
        <v>4483158575</v>
      </c>
      <c r="M1142" s="672" t="n">
        <f aca="false">I1142-L1142</f>
        <v>0</v>
      </c>
    </row>
    <row r="1143" customFormat="false" ht="15" hidden="false" customHeight="false" outlineLevel="0" collapsed="false">
      <c r="A1143" s="668" t="s">
        <v>1479</v>
      </c>
      <c r="B1143" s="669" t="n">
        <v>44527</v>
      </c>
      <c r="C1143" s="668" t="s">
        <v>1389</v>
      </c>
      <c r="D1143" s="668" t="s">
        <v>1281</v>
      </c>
      <c r="E1143" s="668" t="s">
        <v>1485</v>
      </c>
      <c r="F1143" s="670" t="n">
        <v>-200000</v>
      </c>
      <c r="G1143" s="670" t="n">
        <v>0</v>
      </c>
      <c r="H1143" s="670" t="n">
        <v>200000</v>
      </c>
      <c r="I1143" s="670" t="n">
        <v>4483358575</v>
      </c>
      <c r="J1143" s="671" t="s">
        <v>1283</v>
      </c>
      <c r="L1143" s="672" t="n">
        <f aca="false">I1142+H1143</f>
        <v>4483358575</v>
      </c>
      <c r="M1143" s="672" t="n">
        <f aca="false">I1143-L1143</f>
        <v>0</v>
      </c>
    </row>
    <row r="1144" customFormat="false" ht="15" hidden="false" customHeight="false" outlineLevel="0" collapsed="false">
      <c r="A1144" s="668" t="s">
        <v>1483</v>
      </c>
      <c r="B1144" s="669" t="n">
        <v>44528</v>
      </c>
      <c r="C1144" s="668" t="s">
        <v>1280</v>
      </c>
      <c r="D1144" s="668" t="s">
        <v>1281</v>
      </c>
      <c r="E1144" s="668" t="s">
        <v>1317</v>
      </c>
      <c r="F1144" s="670" t="n">
        <v>-2343000</v>
      </c>
      <c r="G1144" s="670" t="n">
        <v>0</v>
      </c>
      <c r="H1144" s="670" t="n">
        <v>2343000</v>
      </c>
      <c r="I1144" s="670" t="n">
        <v>4485701575</v>
      </c>
      <c r="J1144" s="671" t="s">
        <v>1283</v>
      </c>
      <c r="L1144" s="672" t="n">
        <f aca="false">I1143+H1144</f>
        <v>4485701575</v>
      </c>
      <c r="M1144" s="672" t="n">
        <f aca="false">I1144-L1144</f>
        <v>0</v>
      </c>
    </row>
    <row r="1145" customFormat="false" ht="15" hidden="false" customHeight="false" outlineLevel="0" collapsed="false">
      <c r="A1145" s="668" t="s">
        <v>1483</v>
      </c>
      <c r="B1145" s="669" t="n">
        <v>44528</v>
      </c>
      <c r="C1145" s="668" t="s">
        <v>1280</v>
      </c>
      <c r="D1145" s="668" t="s">
        <v>1281</v>
      </c>
      <c r="E1145" s="668" t="s">
        <v>1297</v>
      </c>
      <c r="F1145" s="670" t="n">
        <v>-1584000</v>
      </c>
      <c r="G1145" s="670" t="n">
        <v>0</v>
      </c>
      <c r="H1145" s="670" t="n">
        <v>1584000</v>
      </c>
      <c r="I1145" s="670" t="n">
        <v>4487285575</v>
      </c>
      <c r="J1145" s="671" t="s">
        <v>1283</v>
      </c>
      <c r="L1145" s="672" t="n">
        <f aca="false">I1144+H1145</f>
        <v>4487285575</v>
      </c>
      <c r="M1145" s="672" t="n">
        <f aca="false">I1145-L1145</f>
        <v>0</v>
      </c>
    </row>
    <row r="1146" customFormat="false" ht="15" hidden="false" customHeight="false" outlineLevel="0" collapsed="false">
      <c r="A1146" s="668" t="s">
        <v>1479</v>
      </c>
      <c r="B1146" s="669" t="n">
        <v>44527</v>
      </c>
      <c r="C1146" s="668" t="s">
        <v>1280</v>
      </c>
      <c r="D1146" s="668" t="s">
        <v>1281</v>
      </c>
      <c r="E1146" s="668" t="s">
        <v>1317</v>
      </c>
      <c r="F1146" s="670" t="n">
        <v>-3399500</v>
      </c>
      <c r="G1146" s="670" t="n">
        <v>0</v>
      </c>
      <c r="H1146" s="670" t="n">
        <v>3399500</v>
      </c>
      <c r="I1146" s="670" t="n">
        <v>4490685075</v>
      </c>
      <c r="J1146" s="671" t="s">
        <v>1283</v>
      </c>
      <c r="L1146" s="672" t="n">
        <f aca="false">I1145+H1146</f>
        <v>4490685075</v>
      </c>
      <c r="M1146" s="672" t="n">
        <f aca="false">I1146-L1146</f>
        <v>0</v>
      </c>
    </row>
    <row r="1147" customFormat="false" ht="15" hidden="false" customHeight="false" outlineLevel="0" collapsed="false">
      <c r="A1147" s="668" t="s">
        <v>1483</v>
      </c>
      <c r="B1147" s="669" t="n">
        <v>44528</v>
      </c>
      <c r="C1147" s="668" t="s">
        <v>1280</v>
      </c>
      <c r="D1147" s="668" t="s">
        <v>1281</v>
      </c>
      <c r="E1147" s="668" t="s">
        <v>1309</v>
      </c>
      <c r="F1147" s="670" t="n">
        <v>-6493000</v>
      </c>
      <c r="G1147" s="670" t="n">
        <v>0</v>
      </c>
      <c r="H1147" s="670" t="n">
        <v>6493000</v>
      </c>
      <c r="I1147" s="670" t="n">
        <v>4497178075</v>
      </c>
      <c r="J1147" s="671" t="s">
        <v>1283</v>
      </c>
      <c r="L1147" s="672" t="n">
        <f aca="false">I1146+H1147</f>
        <v>4497178075</v>
      </c>
      <c r="M1147" s="672" t="n">
        <f aca="false">I1147-L1147</f>
        <v>0</v>
      </c>
    </row>
    <row r="1148" customFormat="false" ht="15" hidden="false" customHeight="false" outlineLevel="0" collapsed="false">
      <c r="A1148" s="668" t="s">
        <v>1483</v>
      </c>
      <c r="B1148" s="669" t="n">
        <v>44528</v>
      </c>
      <c r="C1148" s="668" t="s">
        <v>1280</v>
      </c>
      <c r="D1148" s="668" t="s">
        <v>1281</v>
      </c>
      <c r="E1148" s="668" t="s">
        <v>1296</v>
      </c>
      <c r="F1148" s="670" t="n">
        <v>-1675000</v>
      </c>
      <c r="G1148" s="670" t="n">
        <v>0</v>
      </c>
      <c r="H1148" s="670" t="n">
        <v>1675000</v>
      </c>
      <c r="I1148" s="670" t="n">
        <v>4498853075</v>
      </c>
      <c r="J1148" s="671" t="s">
        <v>1283</v>
      </c>
      <c r="L1148" s="672" t="n">
        <f aca="false">I1147+H1148</f>
        <v>4498853075</v>
      </c>
      <c r="M1148" s="672" t="n">
        <f aca="false">I1148-L1148</f>
        <v>0</v>
      </c>
    </row>
    <row r="1149" customFormat="false" ht="15" hidden="false" customHeight="false" outlineLevel="0" collapsed="false">
      <c r="A1149" s="668" t="s">
        <v>1483</v>
      </c>
      <c r="B1149" s="669" t="n">
        <v>44528</v>
      </c>
      <c r="C1149" s="668" t="s">
        <v>1280</v>
      </c>
      <c r="D1149" s="668" t="s">
        <v>1281</v>
      </c>
      <c r="E1149" s="668" t="s">
        <v>1301</v>
      </c>
      <c r="F1149" s="670" t="n">
        <v>-2944500</v>
      </c>
      <c r="G1149" s="670" t="n">
        <v>0</v>
      </c>
      <c r="H1149" s="670" t="n">
        <v>2944500</v>
      </c>
      <c r="I1149" s="670" t="n">
        <v>4501797575</v>
      </c>
      <c r="J1149" s="671" t="s">
        <v>1283</v>
      </c>
      <c r="L1149" s="672" t="n">
        <f aca="false">I1148+H1149</f>
        <v>4501797575</v>
      </c>
      <c r="M1149" s="672" t="n">
        <f aca="false">I1149-L1149</f>
        <v>0</v>
      </c>
    </row>
    <row r="1150" customFormat="false" ht="15" hidden="false" customHeight="false" outlineLevel="0" collapsed="false">
      <c r="A1150" s="668" t="s">
        <v>1479</v>
      </c>
      <c r="B1150" s="669" t="n">
        <v>44527</v>
      </c>
      <c r="C1150" s="668" t="s">
        <v>1280</v>
      </c>
      <c r="D1150" s="668" t="s">
        <v>1281</v>
      </c>
      <c r="E1150" s="668" t="s">
        <v>1376</v>
      </c>
      <c r="F1150" s="670" t="n">
        <v>-647350</v>
      </c>
      <c r="G1150" s="670" t="n">
        <v>0</v>
      </c>
      <c r="H1150" s="670" t="n">
        <v>647350</v>
      </c>
      <c r="I1150" s="670" t="n">
        <v>4502444925</v>
      </c>
      <c r="J1150" s="671" t="s">
        <v>1283</v>
      </c>
      <c r="L1150" s="672" t="n">
        <f aca="false">I1149+H1150</f>
        <v>4502444925</v>
      </c>
      <c r="M1150" s="672" t="n">
        <f aca="false">I1150-L1150</f>
        <v>0</v>
      </c>
    </row>
    <row r="1151" customFormat="false" ht="15" hidden="false" customHeight="false" outlineLevel="0" collapsed="false">
      <c r="A1151" s="668" t="s">
        <v>1479</v>
      </c>
      <c r="B1151" s="669" t="n">
        <v>44527</v>
      </c>
      <c r="C1151" s="668" t="s">
        <v>1280</v>
      </c>
      <c r="D1151" s="668" t="s">
        <v>1281</v>
      </c>
      <c r="E1151" s="668" t="s">
        <v>1353</v>
      </c>
      <c r="F1151" s="670" t="n">
        <v>-2764500</v>
      </c>
      <c r="G1151" s="670" t="n">
        <v>0</v>
      </c>
      <c r="H1151" s="670" t="n">
        <v>2764500</v>
      </c>
      <c r="I1151" s="670" t="n">
        <v>4505209425</v>
      </c>
      <c r="J1151" s="671" t="s">
        <v>1283</v>
      </c>
      <c r="L1151" s="672" t="n">
        <f aca="false">I1150+H1151</f>
        <v>4505209425</v>
      </c>
      <c r="M1151" s="672" t="n">
        <f aca="false">I1151-L1151</f>
        <v>0</v>
      </c>
    </row>
    <row r="1152" customFormat="false" ht="15" hidden="false" customHeight="false" outlineLevel="0" collapsed="false">
      <c r="A1152" s="668" t="s">
        <v>1479</v>
      </c>
      <c r="B1152" s="669" t="n">
        <v>44527</v>
      </c>
      <c r="C1152" s="668" t="s">
        <v>1280</v>
      </c>
      <c r="D1152" s="668" t="s">
        <v>1281</v>
      </c>
      <c r="E1152" s="668" t="s">
        <v>1293</v>
      </c>
      <c r="F1152" s="670" t="n">
        <v>-103524</v>
      </c>
      <c r="G1152" s="670" t="n">
        <v>0</v>
      </c>
      <c r="H1152" s="670" t="n">
        <v>103524</v>
      </c>
      <c r="I1152" s="670" t="n">
        <v>4505312949</v>
      </c>
      <c r="J1152" s="671" t="s">
        <v>1283</v>
      </c>
      <c r="L1152" s="672" t="n">
        <f aca="false">I1151+H1152</f>
        <v>4505312949</v>
      </c>
      <c r="M1152" s="672" t="n">
        <f aca="false">I1152-L1152</f>
        <v>0</v>
      </c>
    </row>
    <row r="1153" customFormat="false" ht="15" hidden="false" customHeight="false" outlineLevel="0" collapsed="false">
      <c r="A1153" s="668" t="s">
        <v>1479</v>
      </c>
      <c r="B1153" s="669" t="n">
        <v>44527</v>
      </c>
      <c r="C1153" s="668" t="s">
        <v>1280</v>
      </c>
      <c r="D1153" s="668" t="s">
        <v>1281</v>
      </c>
      <c r="E1153" s="668" t="s">
        <v>1288</v>
      </c>
      <c r="F1153" s="670" t="n">
        <v>-7716086</v>
      </c>
      <c r="G1153" s="670" t="n">
        <v>0</v>
      </c>
      <c r="H1153" s="670" t="n">
        <v>7716086</v>
      </c>
      <c r="I1153" s="670" t="n">
        <v>4513029035</v>
      </c>
      <c r="J1153" s="671" t="s">
        <v>1283</v>
      </c>
      <c r="L1153" s="672" t="n">
        <f aca="false">I1152+H1153</f>
        <v>4513029035</v>
      </c>
      <c r="M1153" s="672" t="n">
        <f aca="false">I1153-L1153</f>
        <v>0</v>
      </c>
    </row>
    <row r="1154" customFormat="false" ht="15" hidden="false" customHeight="false" outlineLevel="0" collapsed="false">
      <c r="A1154" s="668" t="s">
        <v>1479</v>
      </c>
      <c r="B1154" s="669" t="n">
        <v>44527</v>
      </c>
      <c r="C1154" s="668" t="s">
        <v>1280</v>
      </c>
      <c r="D1154" s="668" t="s">
        <v>1281</v>
      </c>
      <c r="E1154" s="668" t="s">
        <v>1314</v>
      </c>
      <c r="F1154" s="670" t="n">
        <v>-3480500</v>
      </c>
      <c r="G1154" s="670" t="n">
        <v>0</v>
      </c>
      <c r="H1154" s="670" t="n">
        <v>3480500</v>
      </c>
      <c r="I1154" s="670" t="n">
        <v>4516509535</v>
      </c>
      <c r="J1154" s="671" t="s">
        <v>1283</v>
      </c>
      <c r="L1154" s="672" t="n">
        <f aca="false">I1153+H1154</f>
        <v>4516509535</v>
      </c>
      <c r="M1154" s="672" t="n">
        <f aca="false">I1154-L1154</f>
        <v>0</v>
      </c>
    </row>
    <row r="1155" customFormat="false" ht="15" hidden="false" customHeight="false" outlineLevel="0" collapsed="false">
      <c r="A1155" s="668" t="s">
        <v>1479</v>
      </c>
      <c r="B1155" s="669" t="n">
        <v>44527</v>
      </c>
      <c r="C1155" s="668" t="s">
        <v>1280</v>
      </c>
      <c r="D1155" s="668" t="s">
        <v>1281</v>
      </c>
      <c r="E1155" s="668" t="s">
        <v>1486</v>
      </c>
      <c r="F1155" s="670" t="n">
        <v>-216000</v>
      </c>
      <c r="G1155" s="670" t="n">
        <v>0</v>
      </c>
      <c r="H1155" s="670" t="n">
        <v>216000</v>
      </c>
      <c r="I1155" s="670" t="n">
        <v>4516725535</v>
      </c>
      <c r="J1155" s="671" t="s">
        <v>1283</v>
      </c>
      <c r="L1155" s="672" t="n">
        <f aca="false">I1154+H1155</f>
        <v>4516725535</v>
      </c>
      <c r="M1155" s="672" t="n">
        <f aca="false">I1155-L1155</f>
        <v>0</v>
      </c>
    </row>
    <row r="1156" customFormat="false" ht="15" hidden="false" customHeight="false" outlineLevel="0" collapsed="false">
      <c r="A1156" s="668" t="s">
        <v>1479</v>
      </c>
      <c r="B1156" s="669" t="n">
        <v>44527</v>
      </c>
      <c r="C1156" s="668" t="s">
        <v>1280</v>
      </c>
      <c r="D1156" s="668" t="s">
        <v>1281</v>
      </c>
      <c r="E1156" s="668" t="s">
        <v>1323</v>
      </c>
      <c r="F1156" s="670" t="n">
        <v>-75000</v>
      </c>
      <c r="G1156" s="670" t="n">
        <v>0</v>
      </c>
      <c r="H1156" s="670" t="n">
        <v>75000</v>
      </c>
      <c r="I1156" s="670" t="n">
        <v>4516800535</v>
      </c>
      <c r="J1156" s="671" t="s">
        <v>1283</v>
      </c>
      <c r="L1156" s="672" t="n">
        <f aca="false">I1155+H1156</f>
        <v>4516800535</v>
      </c>
      <c r="M1156" s="672" t="n">
        <f aca="false">I1156-L1156</f>
        <v>0</v>
      </c>
    </row>
    <row r="1157" customFormat="false" ht="15" hidden="false" customHeight="false" outlineLevel="0" collapsed="false">
      <c r="A1157" s="668" t="s">
        <v>1479</v>
      </c>
      <c r="B1157" s="669" t="n">
        <v>44527</v>
      </c>
      <c r="C1157" s="668" t="s">
        <v>1285</v>
      </c>
      <c r="D1157" s="668" t="s">
        <v>1281</v>
      </c>
      <c r="E1157" s="668" t="s">
        <v>1322</v>
      </c>
      <c r="F1157" s="670" t="n">
        <v>-16964400</v>
      </c>
      <c r="G1157" s="670" t="n">
        <v>0</v>
      </c>
      <c r="H1157" s="670" t="n">
        <v>16964400</v>
      </c>
      <c r="I1157" s="670" t="n">
        <v>4533764935</v>
      </c>
      <c r="J1157" s="671" t="s">
        <v>1283</v>
      </c>
      <c r="L1157" s="672" t="n">
        <f aca="false">I1156+H1157</f>
        <v>4533764935</v>
      </c>
      <c r="M1157" s="672" t="n">
        <f aca="false">I1157-L1157</f>
        <v>0</v>
      </c>
    </row>
    <row r="1158" customFormat="false" ht="15" hidden="false" customHeight="false" outlineLevel="0" collapsed="false">
      <c r="A1158" s="668" t="s">
        <v>1482</v>
      </c>
      <c r="B1158" s="669" t="n">
        <v>44529</v>
      </c>
      <c r="C1158" s="668" t="s">
        <v>1280</v>
      </c>
      <c r="D1158" s="668" t="s">
        <v>1281</v>
      </c>
      <c r="E1158" s="668" t="s">
        <v>1316</v>
      </c>
      <c r="F1158" s="670" t="n">
        <v>-58500</v>
      </c>
      <c r="G1158" s="670" t="n">
        <v>0</v>
      </c>
      <c r="H1158" s="670" t="n">
        <v>58500</v>
      </c>
      <c r="I1158" s="670" t="n">
        <v>4533823435</v>
      </c>
      <c r="J1158" s="671" t="s">
        <v>1283</v>
      </c>
      <c r="L1158" s="672" t="n">
        <f aca="false">I1157+H1158</f>
        <v>4533823435</v>
      </c>
      <c r="M1158" s="672" t="n">
        <f aca="false">I1158-L1158</f>
        <v>0</v>
      </c>
    </row>
    <row r="1159" customFormat="false" ht="15" hidden="false" customHeight="false" outlineLevel="0" collapsed="false">
      <c r="A1159" s="668" t="s">
        <v>1482</v>
      </c>
      <c r="B1159" s="669" t="n">
        <v>44529</v>
      </c>
      <c r="C1159" s="668" t="s">
        <v>1280</v>
      </c>
      <c r="D1159" s="668" t="s">
        <v>1281</v>
      </c>
      <c r="E1159" s="668" t="s">
        <v>1317</v>
      </c>
      <c r="F1159" s="670" t="n">
        <v>-3382500</v>
      </c>
      <c r="G1159" s="670" t="n">
        <v>0</v>
      </c>
      <c r="H1159" s="670" t="n">
        <v>3382500</v>
      </c>
      <c r="I1159" s="670" t="n">
        <v>4537205935</v>
      </c>
      <c r="J1159" s="671" t="s">
        <v>1283</v>
      </c>
      <c r="L1159" s="672" t="n">
        <f aca="false">I1158+H1159</f>
        <v>4537205935</v>
      </c>
      <c r="M1159" s="672" t="n">
        <f aca="false">I1159-L1159</f>
        <v>0</v>
      </c>
    </row>
    <row r="1160" customFormat="false" ht="15" hidden="false" customHeight="false" outlineLevel="0" collapsed="false">
      <c r="A1160" s="668" t="s">
        <v>1482</v>
      </c>
      <c r="B1160" s="669" t="n">
        <v>44529</v>
      </c>
      <c r="C1160" s="668" t="s">
        <v>1280</v>
      </c>
      <c r="D1160" s="668" t="s">
        <v>1281</v>
      </c>
      <c r="E1160" s="668" t="s">
        <v>1312</v>
      </c>
      <c r="F1160" s="670" t="n">
        <v>-2164800</v>
      </c>
      <c r="G1160" s="670" t="n">
        <v>0</v>
      </c>
      <c r="H1160" s="670" t="n">
        <v>2164800</v>
      </c>
      <c r="I1160" s="670" t="n">
        <v>4539370735</v>
      </c>
      <c r="J1160" s="671" t="s">
        <v>1283</v>
      </c>
      <c r="L1160" s="672" t="n">
        <f aca="false">I1159+H1160</f>
        <v>4539370735</v>
      </c>
      <c r="M1160" s="672" t="n">
        <f aca="false">I1160-L1160</f>
        <v>0</v>
      </c>
    </row>
    <row r="1161" customFormat="false" ht="15" hidden="false" customHeight="false" outlineLevel="0" collapsed="false">
      <c r="A1161" s="668" t="s">
        <v>1482</v>
      </c>
      <c r="B1161" s="669" t="n">
        <v>44529</v>
      </c>
      <c r="C1161" s="668" t="s">
        <v>1280</v>
      </c>
      <c r="D1161" s="668" t="s">
        <v>1281</v>
      </c>
      <c r="E1161" s="668" t="s">
        <v>1319</v>
      </c>
      <c r="F1161" s="670" t="n">
        <v>-5979600</v>
      </c>
      <c r="G1161" s="670" t="n">
        <v>0</v>
      </c>
      <c r="H1161" s="670" t="n">
        <v>5979600</v>
      </c>
      <c r="I1161" s="670" t="n">
        <v>4545350335</v>
      </c>
      <c r="J1161" s="671" t="s">
        <v>1283</v>
      </c>
      <c r="L1161" s="672" t="n">
        <f aca="false">I1160+H1161</f>
        <v>4545350335</v>
      </c>
      <c r="M1161" s="672" t="n">
        <f aca="false">I1161-L1161</f>
        <v>0</v>
      </c>
    </row>
    <row r="1162" customFormat="false" ht="15" hidden="false" customHeight="false" outlineLevel="0" collapsed="false">
      <c r="A1162" s="668" t="s">
        <v>1482</v>
      </c>
      <c r="B1162" s="669" t="n">
        <v>44529</v>
      </c>
      <c r="C1162" s="668" t="s">
        <v>1280</v>
      </c>
      <c r="D1162" s="668" t="s">
        <v>1281</v>
      </c>
      <c r="E1162" s="668" t="s">
        <v>1384</v>
      </c>
      <c r="F1162" s="670" t="n">
        <v>-5200000</v>
      </c>
      <c r="G1162" s="670" t="n">
        <v>0</v>
      </c>
      <c r="H1162" s="670" t="n">
        <v>5200000</v>
      </c>
      <c r="I1162" s="670" t="n">
        <v>4550550335</v>
      </c>
      <c r="J1162" s="671" t="s">
        <v>1283</v>
      </c>
      <c r="L1162" s="672" t="n">
        <f aca="false">I1161+H1162</f>
        <v>4550550335</v>
      </c>
      <c r="M1162" s="672" t="n">
        <f aca="false">I1162-L1162</f>
        <v>0</v>
      </c>
    </row>
    <row r="1163" customFormat="false" ht="15" hidden="false" customHeight="false" outlineLevel="0" collapsed="false">
      <c r="A1163" s="668" t="s">
        <v>1482</v>
      </c>
      <c r="B1163" s="669" t="n">
        <v>44529</v>
      </c>
      <c r="C1163" s="668" t="s">
        <v>1280</v>
      </c>
      <c r="D1163" s="668" t="s">
        <v>1281</v>
      </c>
      <c r="E1163" s="668" t="s">
        <v>1314</v>
      </c>
      <c r="F1163" s="670" t="n">
        <v>-3973500</v>
      </c>
      <c r="G1163" s="670" t="n">
        <v>0</v>
      </c>
      <c r="H1163" s="670" t="n">
        <v>3973500</v>
      </c>
      <c r="I1163" s="670" t="n">
        <v>4554523835</v>
      </c>
      <c r="J1163" s="671" t="s">
        <v>1283</v>
      </c>
      <c r="L1163" s="672" t="n">
        <f aca="false">I1162+H1163</f>
        <v>4554523835</v>
      </c>
      <c r="M1163" s="672" t="n">
        <f aca="false">I1163-L1163</f>
        <v>0</v>
      </c>
    </row>
    <row r="1164" customFormat="false" ht="15" hidden="false" customHeight="false" outlineLevel="0" collapsed="false">
      <c r="A1164" s="668" t="s">
        <v>1482</v>
      </c>
      <c r="B1164" s="669" t="n">
        <v>44529</v>
      </c>
      <c r="C1164" s="668" t="s">
        <v>1280</v>
      </c>
      <c r="D1164" s="668" t="s">
        <v>1281</v>
      </c>
      <c r="E1164" s="668" t="s">
        <v>1288</v>
      </c>
      <c r="F1164" s="670" t="n">
        <v>-4505950</v>
      </c>
      <c r="G1164" s="670" t="n">
        <v>0</v>
      </c>
      <c r="H1164" s="670" t="n">
        <v>4505950</v>
      </c>
      <c r="I1164" s="670" t="n">
        <v>4559029785</v>
      </c>
      <c r="J1164" s="671" t="s">
        <v>1283</v>
      </c>
      <c r="L1164" s="672" t="n">
        <f aca="false">I1163+H1164</f>
        <v>4559029785</v>
      </c>
      <c r="M1164" s="672" t="n">
        <f aca="false">I1164-L1164</f>
        <v>0</v>
      </c>
    </row>
    <row r="1165" customFormat="false" ht="15" hidden="false" customHeight="false" outlineLevel="0" collapsed="false">
      <c r="A1165" s="668" t="s">
        <v>1482</v>
      </c>
      <c r="B1165" s="669" t="n">
        <v>44529</v>
      </c>
      <c r="C1165" s="668" t="s">
        <v>1280</v>
      </c>
      <c r="D1165" s="668" t="s">
        <v>1281</v>
      </c>
      <c r="E1165" s="668" t="s">
        <v>1309</v>
      </c>
      <c r="F1165" s="670" t="n">
        <v>-4658100</v>
      </c>
      <c r="G1165" s="670" t="n">
        <v>0</v>
      </c>
      <c r="H1165" s="670" t="n">
        <v>4658100</v>
      </c>
      <c r="I1165" s="670" t="n">
        <v>4563687885</v>
      </c>
      <c r="J1165" s="671" t="s">
        <v>1283</v>
      </c>
      <c r="L1165" s="672" t="n">
        <f aca="false">I1164+H1165</f>
        <v>4563687885</v>
      </c>
      <c r="M1165" s="672" t="n">
        <f aca="false">I1165-L1165</f>
        <v>0</v>
      </c>
    </row>
    <row r="1166" customFormat="false" ht="15" hidden="false" customHeight="false" outlineLevel="0" collapsed="false">
      <c r="A1166" s="668" t="s">
        <v>1482</v>
      </c>
      <c r="B1166" s="669" t="n">
        <v>44529</v>
      </c>
      <c r="C1166" s="668" t="s">
        <v>1280</v>
      </c>
      <c r="D1166" s="668" t="s">
        <v>1281</v>
      </c>
      <c r="E1166" s="668" t="s">
        <v>1487</v>
      </c>
      <c r="F1166" s="670" t="n">
        <v>-1400</v>
      </c>
      <c r="G1166" s="670" t="n">
        <v>0</v>
      </c>
      <c r="H1166" s="670" t="n">
        <v>1400</v>
      </c>
      <c r="I1166" s="670" t="n">
        <v>4563689285</v>
      </c>
      <c r="J1166" s="671" t="s">
        <v>1283</v>
      </c>
      <c r="L1166" s="672" t="n">
        <f aca="false">I1165+H1166</f>
        <v>4563689285</v>
      </c>
      <c r="M1166" s="672" t="n">
        <f aca="false">I1166-L1166</f>
        <v>0</v>
      </c>
    </row>
    <row r="1167" customFormat="false" ht="15" hidden="false" customHeight="false" outlineLevel="0" collapsed="false">
      <c r="A1167" s="668" t="s">
        <v>1482</v>
      </c>
      <c r="B1167" s="669" t="n">
        <v>44529</v>
      </c>
      <c r="C1167" s="668" t="s">
        <v>1280</v>
      </c>
      <c r="D1167" s="668" t="s">
        <v>1281</v>
      </c>
      <c r="E1167" s="668" t="s">
        <v>1287</v>
      </c>
      <c r="F1167" s="670" t="n">
        <v>-5280250</v>
      </c>
      <c r="G1167" s="670" t="n">
        <v>0</v>
      </c>
      <c r="H1167" s="670" t="n">
        <v>5280250</v>
      </c>
      <c r="I1167" s="670" t="n">
        <v>4568969535</v>
      </c>
      <c r="J1167" s="671" t="s">
        <v>1283</v>
      </c>
      <c r="L1167" s="672" t="n">
        <f aca="false">I1166+H1167</f>
        <v>4568969535</v>
      </c>
      <c r="M1167" s="672" t="n">
        <f aca="false">I1167-L1167</f>
        <v>0</v>
      </c>
    </row>
    <row r="1168" customFormat="false" ht="15" hidden="false" customHeight="false" outlineLevel="0" collapsed="false">
      <c r="A1168" s="668" t="s">
        <v>1482</v>
      </c>
      <c r="B1168" s="669" t="n">
        <v>44529</v>
      </c>
      <c r="C1168" s="668" t="s">
        <v>1280</v>
      </c>
      <c r="D1168" s="668" t="s">
        <v>1281</v>
      </c>
      <c r="E1168" s="668" t="s">
        <v>1284</v>
      </c>
      <c r="F1168" s="670" t="n">
        <v>-7364914</v>
      </c>
      <c r="G1168" s="670" t="n">
        <v>0</v>
      </c>
      <c r="H1168" s="670" t="n">
        <v>7364914</v>
      </c>
      <c r="I1168" s="670" t="n">
        <v>4576334449</v>
      </c>
      <c r="J1168" s="671" t="s">
        <v>1283</v>
      </c>
      <c r="L1168" s="672" t="n">
        <f aca="false">I1167+H1168</f>
        <v>4576334449</v>
      </c>
      <c r="M1168" s="672" t="n">
        <f aca="false">I1168-L1168</f>
        <v>0</v>
      </c>
    </row>
    <row r="1169" customFormat="false" ht="15" hidden="false" customHeight="false" outlineLevel="0" collapsed="false">
      <c r="A1169" s="668" t="s">
        <v>1482</v>
      </c>
      <c r="B1169" s="669" t="n">
        <v>44529</v>
      </c>
      <c r="C1169" s="668" t="s">
        <v>1280</v>
      </c>
      <c r="D1169" s="668" t="s">
        <v>1281</v>
      </c>
      <c r="E1169" s="668" t="s">
        <v>1307</v>
      </c>
      <c r="F1169" s="670" t="n">
        <v>-10266308</v>
      </c>
      <c r="G1169" s="670" t="n">
        <v>0</v>
      </c>
      <c r="H1169" s="670" t="n">
        <v>10266308</v>
      </c>
      <c r="I1169" s="670" t="n">
        <v>4586600757</v>
      </c>
      <c r="J1169" s="671" t="s">
        <v>1283</v>
      </c>
      <c r="L1169" s="672" t="n">
        <f aca="false">I1168+H1169</f>
        <v>4586600757</v>
      </c>
      <c r="M1169" s="672" t="n">
        <f aca="false">I1169-L1169</f>
        <v>0</v>
      </c>
    </row>
    <row r="1170" customFormat="false" ht="15" hidden="false" customHeight="false" outlineLevel="0" collapsed="false">
      <c r="A1170" s="668" t="s">
        <v>1482</v>
      </c>
      <c r="B1170" s="669" t="n">
        <v>44529</v>
      </c>
      <c r="C1170" s="668" t="s">
        <v>1280</v>
      </c>
      <c r="D1170" s="668" t="s">
        <v>1281</v>
      </c>
      <c r="E1170" s="668" t="s">
        <v>1290</v>
      </c>
      <c r="F1170" s="670" t="n">
        <v>-2674500</v>
      </c>
      <c r="G1170" s="670" t="n">
        <v>0</v>
      </c>
      <c r="H1170" s="670" t="n">
        <v>2674500</v>
      </c>
      <c r="I1170" s="670" t="n">
        <v>4589275257</v>
      </c>
      <c r="J1170" s="671" t="s">
        <v>1283</v>
      </c>
      <c r="L1170" s="672" t="n">
        <f aca="false">I1169+H1170</f>
        <v>4589275257</v>
      </c>
      <c r="M1170" s="672" t="n">
        <f aca="false">I1170-L1170</f>
        <v>0</v>
      </c>
    </row>
    <row r="1171" customFormat="false" ht="15" hidden="false" customHeight="false" outlineLevel="0" collapsed="false">
      <c r="A1171" s="668" t="s">
        <v>1482</v>
      </c>
      <c r="B1171" s="669" t="n">
        <v>44529</v>
      </c>
      <c r="C1171" s="668" t="s">
        <v>1280</v>
      </c>
      <c r="D1171" s="668" t="s">
        <v>1281</v>
      </c>
      <c r="E1171" s="668" t="s">
        <v>1297</v>
      </c>
      <c r="F1171" s="670" t="n">
        <v>-2920500</v>
      </c>
      <c r="G1171" s="670" t="n">
        <v>0</v>
      </c>
      <c r="H1171" s="670" t="n">
        <v>2920500</v>
      </c>
      <c r="I1171" s="670" t="n">
        <v>4592195757</v>
      </c>
      <c r="J1171" s="671" t="s">
        <v>1283</v>
      </c>
      <c r="L1171" s="672" t="n">
        <f aca="false">I1170+H1171</f>
        <v>4592195757</v>
      </c>
      <c r="M1171" s="672" t="n">
        <f aca="false">I1171-L1171</f>
        <v>0</v>
      </c>
    </row>
    <row r="1172" customFormat="false" ht="15" hidden="false" customHeight="false" outlineLevel="0" collapsed="false">
      <c r="A1172" s="668" t="s">
        <v>1482</v>
      </c>
      <c r="B1172" s="669" t="n">
        <v>44529</v>
      </c>
      <c r="C1172" s="668" t="s">
        <v>1280</v>
      </c>
      <c r="D1172" s="668" t="s">
        <v>1281</v>
      </c>
      <c r="E1172" s="668" t="s">
        <v>1296</v>
      </c>
      <c r="F1172" s="670" t="n">
        <v>-2772000</v>
      </c>
      <c r="G1172" s="670" t="n">
        <v>0</v>
      </c>
      <c r="H1172" s="670" t="n">
        <v>2772000</v>
      </c>
      <c r="I1172" s="670" t="n">
        <v>4594967757</v>
      </c>
      <c r="J1172" s="671" t="s">
        <v>1283</v>
      </c>
      <c r="L1172" s="672" t="n">
        <f aca="false">I1171+H1172</f>
        <v>4594967757</v>
      </c>
      <c r="M1172" s="672" t="n">
        <f aca="false">I1172-L1172</f>
        <v>0</v>
      </c>
    </row>
    <row r="1173" customFormat="false" ht="15" hidden="false" customHeight="false" outlineLevel="0" collapsed="false">
      <c r="A1173" s="668" t="s">
        <v>1482</v>
      </c>
      <c r="B1173" s="669" t="n">
        <v>44529</v>
      </c>
      <c r="C1173" s="668" t="s">
        <v>1280</v>
      </c>
      <c r="D1173" s="668" t="s">
        <v>1281</v>
      </c>
      <c r="E1173" s="668" t="s">
        <v>1371</v>
      </c>
      <c r="F1173" s="670" t="n">
        <v>-13200000</v>
      </c>
      <c r="G1173" s="670" t="n">
        <v>0</v>
      </c>
      <c r="H1173" s="670" t="n">
        <v>13200000</v>
      </c>
      <c r="I1173" s="670" t="n">
        <v>4608167757</v>
      </c>
      <c r="J1173" s="671" t="s">
        <v>1283</v>
      </c>
      <c r="L1173" s="672" t="n">
        <f aca="false">I1172+H1173</f>
        <v>4608167757</v>
      </c>
      <c r="M1173" s="672" t="n">
        <f aca="false">I1173-L1173</f>
        <v>0</v>
      </c>
    </row>
    <row r="1174" customFormat="false" ht="15" hidden="false" customHeight="false" outlineLevel="0" collapsed="false">
      <c r="A1174" s="668" t="s">
        <v>1482</v>
      </c>
      <c r="B1174" s="669" t="n">
        <v>44529</v>
      </c>
      <c r="C1174" s="668" t="s">
        <v>1280</v>
      </c>
      <c r="D1174" s="668" t="s">
        <v>1281</v>
      </c>
      <c r="E1174" s="668" t="s">
        <v>1304</v>
      </c>
      <c r="F1174" s="670" t="n">
        <v>-120000</v>
      </c>
      <c r="G1174" s="670" t="n">
        <v>0</v>
      </c>
      <c r="H1174" s="670" t="n">
        <v>120000</v>
      </c>
      <c r="I1174" s="670" t="n">
        <v>4608287757</v>
      </c>
      <c r="J1174" s="671" t="s">
        <v>1283</v>
      </c>
      <c r="L1174" s="672" t="n">
        <f aca="false">I1173+H1174</f>
        <v>4608287757</v>
      </c>
      <c r="M1174" s="672" t="n">
        <f aca="false">I1174-L1174</f>
        <v>0</v>
      </c>
    </row>
    <row r="1175" customFormat="false" ht="15" hidden="false" customHeight="false" outlineLevel="0" collapsed="false">
      <c r="A1175" s="668" t="s">
        <v>1482</v>
      </c>
      <c r="B1175" s="669" t="n">
        <v>44529</v>
      </c>
      <c r="C1175" s="668" t="s">
        <v>1280</v>
      </c>
      <c r="D1175" s="668" t="s">
        <v>1281</v>
      </c>
      <c r="E1175" s="668" t="s">
        <v>1303</v>
      </c>
      <c r="F1175" s="670" t="n">
        <v>-2656500</v>
      </c>
      <c r="G1175" s="670" t="n">
        <v>0</v>
      </c>
      <c r="H1175" s="670" t="n">
        <v>2656500</v>
      </c>
      <c r="I1175" s="670" t="n">
        <v>4610944257</v>
      </c>
      <c r="J1175" s="671" t="s">
        <v>1283</v>
      </c>
      <c r="L1175" s="672" t="n">
        <f aca="false">I1174+H1175</f>
        <v>4610944257</v>
      </c>
      <c r="M1175" s="672" t="n">
        <f aca="false">I1175-L1175</f>
        <v>0</v>
      </c>
    </row>
    <row r="1176" customFormat="false" ht="15" hidden="false" customHeight="false" outlineLevel="0" collapsed="false">
      <c r="A1176" s="668" t="s">
        <v>1482</v>
      </c>
      <c r="B1176" s="669" t="n">
        <v>44529</v>
      </c>
      <c r="C1176" s="668" t="s">
        <v>1285</v>
      </c>
      <c r="D1176" s="668" t="s">
        <v>1281</v>
      </c>
      <c r="E1176" s="668" t="s">
        <v>1488</v>
      </c>
      <c r="F1176" s="670" t="n">
        <v>-2944500</v>
      </c>
      <c r="G1176" s="670" t="n">
        <v>0</v>
      </c>
      <c r="H1176" s="670" t="n">
        <v>2944500</v>
      </c>
      <c r="I1176" s="670" t="n">
        <v>4613888757</v>
      </c>
      <c r="J1176" s="671" t="s">
        <v>1283</v>
      </c>
      <c r="L1176" s="672" t="n">
        <f aca="false">I1175+H1176</f>
        <v>4613888757</v>
      </c>
      <c r="M1176" s="672" t="n">
        <f aca="false">I1176-L1176</f>
        <v>0</v>
      </c>
    </row>
    <row r="1177" customFormat="false" ht="15" hidden="false" customHeight="false" outlineLevel="0" collapsed="false">
      <c r="A1177" s="668" t="s">
        <v>1482</v>
      </c>
      <c r="B1177" s="669" t="n">
        <v>44529</v>
      </c>
      <c r="C1177" s="668" t="s">
        <v>1285</v>
      </c>
      <c r="D1177" s="668" t="s">
        <v>1281</v>
      </c>
      <c r="E1177" s="668" t="s">
        <v>1489</v>
      </c>
      <c r="F1177" s="670" t="n">
        <v>-240</v>
      </c>
      <c r="G1177" s="670" t="n">
        <v>0</v>
      </c>
      <c r="H1177" s="670" t="n">
        <v>240</v>
      </c>
      <c r="I1177" s="670" t="n">
        <v>4613888997</v>
      </c>
      <c r="J1177" s="671" t="s">
        <v>1283</v>
      </c>
      <c r="L1177" s="672" t="n">
        <f aca="false">I1176+H1177</f>
        <v>4613888997</v>
      </c>
      <c r="M1177" s="672" t="n">
        <f aca="false">I1177-L1177</f>
        <v>0</v>
      </c>
    </row>
    <row r="1178" customFormat="false" ht="15" hidden="false" customHeight="false" outlineLevel="0" collapsed="false">
      <c r="A1178" s="668" t="s">
        <v>1490</v>
      </c>
      <c r="B1178" s="669" t="n">
        <v>44530</v>
      </c>
      <c r="C1178" s="668" t="s">
        <v>1280</v>
      </c>
      <c r="D1178" s="668" t="s">
        <v>1281</v>
      </c>
      <c r="E1178" s="668" t="s">
        <v>1282</v>
      </c>
      <c r="F1178" s="670" t="n">
        <v>-1088500</v>
      </c>
      <c r="G1178" s="670" t="n">
        <v>0</v>
      </c>
      <c r="H1178" s="670" t="n">
        <v>1088500</v>
      </c>
      <c r="I1178" s="670" t="n">
        <v>4614977497</v>
      </c>
      <c r="J1178" s="671" t="s">
        <v>1283</v>
      </c>
      <c r="L1178" s="672" t="n">
        <f aca="false">I1177+H1178</f>
        <v>4614977497</v>
      </c>
      <c r="M1178" s="672" t="n">
        <f aca="false">I1178-L1178</f>
        <v>0</v>
      </c>
    </row>
    <row r="1179" customFormat="false" ht="15" hidden="false" customHeight="false" outlineLevel="0" collapsed="false">
      <c r="A1179" s="668" t="s">
        <v>1482</v>
      </c>
      <c r="B1179" s="669" t="n">
        <v>44529</v>
      </c>
      <c r="C1179" s="668" t="s">
        <v>1280</v>
      </c>
      <c r="D1179" s="668" t="s">
        <v>1281</v>
      </c>
      <c r="E1179" s="668" t="s">
        <v>1318</v>
      </c>
      <c r="F1179" s="670" t="n">
        <v>-2935766</v>
      </c>
      <c r="G1179" s="670" t="n">
        <v>0</v>
      </c>
      <c r="H1179" s="670" t="n">
        <v>2935766</v>
      </c>
      <c r="I1179" s="670" t="n">
        <v>4617913263</v>
      </c>
      <c r="J1179" s="671" t="s">
        <v>1283</v>
      </c>
      <c r="L1179" s="672" t="n">
        <f aca="false">I1178+H1179</f>
        <v>4617913263</v>
      </c>
      <c r="M1179" s="672" t="n">
        <f aca="false">I1179-L1179</f>
        <v>0</v>
      </c>
    </row>
    <row r="1180" customFormat="false" ht="15" hidden="false" customHeight="false" outlineLevel="0" collapsed="false">
      <c r="A1180" s="668" t="s">
        <v>1482</v>
      </c>
      <c r="B1180" s="669" t="n">
        <v>44529</v>
      </c>
      <c r="C1180" s="668" t="s">
        <v>1280</v>
      </c>
      <c r="D1180" s="668" t="s">
        <v>1281</v>
      </c>
      <c r="E1180" s="668" t="s">
        <v>1324</v>
      </c>
      <c r="F1180" s="670" t="n">
        <v>-1080000</v>
      </c>
      <c r="G1180" s="670" t="n">
        <v>0</v>
      </c>
      <c r="H1180" s="670" t="n">
        <v>1080000</v>
      </c>
      <c r="I1180" s="670" t="n">
        <v>4618993263</v>
      </c>
      <c r="J1180" s="671" t="s">
        <v>1283</v>
      </c>
      <c r="L1180" s="672" t="n">
        <f aca="false">I1179+H1180</f>
        <v>4618993263</v>
      </c>
      <c r="M1180" s="672" t="n">
        <f aca="false">I1180-L1180</f>
        <v>0</v>
      </c>
    </row>
    <row r="1181" customFormat="false" ht="15" hidden="false" customHeight="false" outlineLevel="0" collapsed="false">
      <c r="A1181" s="668" t="s">
        <v>1482</v>
      </c>
      <c r="B1181" s="669" t="n">
        <v>44529</v>
      </c>
      <c r="C1181" s="668" t="s">
        <v>1280</v>
      </c>
      <c r="D1181" s="668" t="s">
        <v>1281</v>
      </c>
      <c r="E1181" s="668" t="s">
        <v>1305</v>
      </c>
      <c r="F1181" s="670" t="n">
        <v>-4473700</v>
      </c>
      <c r="G1181" s="670" t="n">
        <v>0</v>
      </c>
      <c r="H1181" s="670" t="n">
        <v>4473700</v>
      </c>
      <c r="I1181" s="670" t="n">
        <v>4623466963</v>
      </c>
      <c r="J1181" s="671" t="s">
        <v>1283</v>
      </c>
      <c r="L1181" s="672" t="n">
        <f aca="false">I1180+H1181</f>
        <v>4623466963</v>
      </c>
      <c r="M1181" s="672" t="n">
        <f aca="false">I1181-L1181</f>
        <v>0</v>
      </c>
    </row>
    <row r="1182" customFormat="false" ht="15" hidden="false" customHeight="false" outlineLevel="0" collapsed="false">
      <c r="A1182" s="668" t="s">
        <v>1482</v>
      </c>
      <c r="B1182" s="669" t="n">
        <v>44529</v>
      </c>
      <c r="C1182" s="668" t="s">
        <v>1280</v>
      </c>
      <c r="D1182" s="668" t="s">
        <v>1281</v>
      </c>
      <c r="E1182" s="668" t="s">
        <v>1305</v>
      </c>
      <c r="F1182" s="670" t="n">
        <v>-1532</v>
      </c>
      <c r="G1182" s="670" t="n">
        <v>0</v>
      </c>
      <c r="H1182" s="670" t="n">
        <v>1532</v>
      </c>
      <c r="I1182" s="670" t="n">
        <v>4623468495</v>
      </c>
      <c r="J1182" s="671" t="s">
        <v>1283</v>
      </c>
      <c r="L1182" s="672" t="n">
        <f aca="false">I1181+H1182</f>
        <v>4623468495</v>
      </c>
      <c r="M1182" s="672" t="n">
        <f aca="false">I1182-L1182</f>
        <v>0</v>
      </c>
    </row>
    <row r="1183" customFormat="false" ht="15" hidden="false" customHeight="false" outlineLevel="0" collapsed="false">
      <c r="A1183" s="668" t="s">
        <v>1482</v>
      </c>
      <c r="B1183" s="669" t="n">
        <v>44529</v>
      </c>
      <c r="C1183" s="668" t="s">
        <v>1280</v>
      </c>
      <c r="D1183" s="668" t="s">
        <v>1281</v>
      </c>
      <c r="E1183" s="668" t="s">
        <v>1288</v>
      </c>
      <c r="F1183" s="670" t="n">
        <v>-94808</v>
      </c>
      <c r="G1183" s="670" t="n">
        <v>0</v>
      </c>
      <c r="H1183" s="670" t="n">
        <v>94808</v>
      </c>
      <c r="I1183" s="670" t="n">
        <v>4623563303</v>
      </c>
      <c r="J1183" s="671" t="s">
        <v>1283</v>
      </c>
      <c r="L1183" s="672" t="n">
        <f aca="false">I1182+H1183</f>
        <v>4623563303</v>
      </c>
      <c r="M1183" s="672" t="n">
        <f aca="false">I1183-L1183</f>
        <v>0</v>
      </c>
    </row>
    <row r="1184" customFormat="false" ht="15" hidden="false" customHeight="false" outlineLevel="0" collapsed="false">
      <c r="A1184" s="668" t="s">
        <v>1482</v>
      </c>
      <c r="B1184" s="669" t="n">
        <v>44529</v>
      </c>
      <c r="C1184" s="668" t="s">
        <v>1280</v>
      </c>
      <c r="D1184" s="668" t="s">
        <v>1281</v>
      </c>
      <c r="E1184" s="668" t="s">
        <v>1301</v>
      </c>
      <c r="F1184" s="670" t="n">
        <v>-6538300</v>
      </c>
      <c r="G1184" s="670" t="n">
        <v>0</v>
      </c>
      <c r="H1184" s="670" t="n">
        <v>6538300</v>
      </c>
      <c r="I1184" s="670" t="n">
        <v>4630101603</v>
      </c>
      <c r="J1184" s="671" t="s">
        <v>1283</v>
      </c>
      <c r="L1184" s="672" t="n">
        <f aca="false">I1183+H1184</f>
        <v>4630101603</v>
      </c>
      <c r="M1184" s="672" t="n">
        <f aca="false">I1184-L1184</f>
        <v>0</v>
      </c>
    </row>
    <row r="1185" customFormat="false" ht="15" hidden="false" customHeight="false" outlineLevel="0" collapsed="false">
      <c r="A1185" s="668" t="s">
        <v>1482</v>
      </c>
      <c r="B1185" s="669" t="n">
        <v>44529</v>
      </c>
      <c r="C1185" s="668" t="s">
        <v>1280</v>
      </c>
      <c r="D1185" s="668" t="s">
        <v>1281</v>
      </c>
      <c r="E1185" s="668" t="s">
        <v>1293</v>
      </c>
      <c r="F1185" s="670" t="n">
        <v>-4931200</v>
      </c>
      <c r="G1185" s="670" t="n">
        <v>0</v>
      </c>
      <c r="H1185" s="670" t="n">
        <v>4931200</v>
      </c>
      <c r="I1185" s="670" t="n">
        <v>4635032803</v>
      </c>
      <c r="J1185" s="671" t="s">
        <v>1283</v>
      </c>
      <c r="L1185" s="672" t="n">
        <f aca="false">I1184+H1185</f>
        <v>4635032803</v>
      </c>
      <c r="M1185" s="672" t="n">
        <f aca="false">I1185-L1185</f>
        <v>0</v>
      </c>
    </row>
    <row r="1186" customFormat="false" ht="15" hidden="false" customHeight="false" outlineLevel="0" collapsed="false">
      <c r="A1186" s="668" t="s">
        <v>1482</v>
      </c>
      <c r="B1186" s="669" t="n">
        <v>44529</v>
      </c>
      <c r="C1186" s="668" t="s">
        <v>1280</v>
      </c>
      <c r="D1186" s="668" t="s">
        <v>1281</v>
      </c>
      <c r="E1186" s="668" t="s">
        <v>1293</v>
      </c>
      <c r="F1186" s="670" t="n">
        <v>-15000</v>
      </c>
      <c r="G1186" s="670" t="n">
        <v>0</v>
      </c>
      <c r="H1186" s="670" t="n">
        <v>15000</v>
      </c>
      <c r="I1186" s="670" t="n">
        <v>4635047803</v>
      </c>
      <c r="J1186" s="671" t="s">
        <v>1283</v>
      </c>
      <c r="L1186" s="672" t="n">
        <f aca="false">I1185+H1186</f>
        <v>4635047803</v>
      </c>
      <c r="M1186" s="672" t="n">
        <f aca="false">I1186-L1186</f>
        <v>0</v>
      </c>
    </row>
    <row r="1187" customFormat="false" ht="15" hidden="false" customHeight="false" outlineLevel="0" collapsed="false">
      <c r="A1187" s="668" t="s">
        <v>1482</v>
      </c>
      <c r="B1187" s="669" t="n">
        <v>44529</v>
      </c>
      <c r="C1187" s="668" t="s">
        <v>1280</v>
      </c>
      <c r="D1187" s="668" t="s">
        <v>1281</v>
      </c>
      <c r="E1187" s="668" t="s">
        <v>1306</v>
      </c>
      <c r="F1187" s="670" t="n">
        <v>-866000</v>
      </c>
      <c r="G1187" s="670" t="n">
        <v>0</v>
      </c>
      <c r="H1187" s="670" t="n">
        <v>866000</v>
      </c>
      <c r="I1187" s="670" t="n">
        <v>4635913803</v>
      </c>
      <c r="J1187" s="671" t="s">
        <v>1283</v>
      </c>
      <c r="L1187" s="672" t="n">
        <f aca="false">I1186+H1187</f>
        <v>4635913803</v>
      </c>
      <c r="M1187" s="672" t="n">
        <f aca="false">I1187-L1187</f>
        <v>0</v>
      </c>
    </row>
    <row r="1188" customFormat="false" ht="15" hidden="false" customHeight="false" outlineLevel="0" collapsed="false">
      <c r="A1188" s="668" t="s">
        <v>1482</v>
      </c>
      <c r="B1188" s="669" t="n">
        <v>44529</v>
      </c>
      <c r="C1188" s="668" t="s">
        <v>1280</v>
      </c>
      <c r="D1188" s="668" t="s">
        <v>1281</v>
      </c>
      <c r="E1188" s="668" t="s">
        <v>1292</v>
      </c>
      <c r="F1188" s="670" t="n">
        <v>-1368400</v>
      </c>
      <c r="G1188" s="670" t="n">
        <v>0</v>
      </c>
      <c r="H1188" s="670" t="n">
        <v>1368400</v>
      </c>
      <c r="I1188" s="670" t="n">
        <v>4637282203</v>
      </c>
      <c r="J1188" s="671" t="s">
        <v>1283</v>
      </c>
      <c r="L1188" s="672" t="n">
        <f aca="false">I1187+H1188</f>
        <v>4637282203</v>
      </c>
      <c r="M1188" s="672" t="n">
        <f aca="false">I1188-L1188</f>
        <v>0</v>
      </c>
    </row>
    <row r="1189" customFormat="false" ht="15" hidden="false" customHeight="false" outlineLevel="0" collapsed="false">
      <c r="A1189" s="668" t="s">
        <v>1482</v>
      </c>
      <c r="B1189" s="669" t="n">
        <v>44529</v>
      </c>
      <c r="C1189" s="668" t="s">
        <v>1280</v>
      </c>
      <c r="D1189" s="668" t="s">
        <v>1281</v>
      </c>
      <c r="E1189" s="668" t="s">
        <v>1293</v>
      </c>
      <c r="F1189" s="670" t="n">
        <v>-88908</v>
      </c>
      <c r="G1189" s="670" t="n">
        <v>0</v>
      </c>
      <c r="H1189" s="670" t="n">
        <v>88908</v>
      </c>
      <c r="I1189" s="670" t="n">
        <v>4637371111</v>
      </c>
      <c r="J1189" s="671" t="s">
        <v>1283</v>
      </c>
      <c r="L1189" s="672" t="n">
        <f aca="false">I1188+H1189</f>
        <v>4637371111</v>
      </c>
      <c r="M1189" s="672" t="n">
        <f aca="false">I1189-L1189</f>
        <v>0</v>
      </c>
    </row>
    <row r="1190" customFormat="false" ht="15" hidden="false" customHeight="false" outlineLevel="0" collapsed="false">
      <c r="A1190" s="668" t="s">
        <v>1482</v>
      </c>
      <c r="B1190" s="669" t="n">
        <v>44529</v>
      </c>
      <c r="C1190" s="668" t="s">
        <v>1280</v>
      </c>
      <c r="D1190" s="668" t="s">
        <v>1281</v>
      </c>
      <c r="E1190" s="668" t="s">
        <v>1295</v>
      </c>
      <c r="F1190" s="670" t="n">
        <v>-2541000</v>
      </c>
      <c r="G1190" s="670" t="n">
        <v>0</v>
      </c>
      <c r="H1190" s="670" t="n">
        <v>2541000</v>
      </c>
      <c r="I1190" s="670" t="n">
        <v>4639912111</v>
      </c>
      <c r="J1190" s="671" t="s">
        <v>1283</v>
      </c>
      <c r="L1190" s="672" t="n">
        <f aca="false">I1189+H1190</f>
        <v>4639912111</v>
      </c>
      <c r="M1190" s="672" t="n">
        <f aca="false">I1190-L1190</f>
        <v>0</v>
      </c>
    </row>
    <row r="1191" customFormat="false" ht="15" hidden="false" customHeight="false" outlineLevel="0" collapsed="false">
      <c r="A1191" s="668" t="s">
        <v>1482</v>
      </c>
      <c r="B1191" s="669" t="n">
        <v>44529</v>
      </c>
      <c r="C1191" s="668" t="s">
        <v>1280</v>
      </c>
      <c r="D1191" s="668" t="s">
        <v>1281</v>
      </c>
      <c r="E1191" s="668" t="s">
        <v>1312</v>
      </c>
      <c r="F1191" s="670" t="n">
        <v>-5000</v>
      </c>
      <c r="G1191" s="670" t="n">
        <v>0</v>
      </c>
      <c r="H1191" s="670" t="n">
        <v>5000</v>
      </c>
      <c r="I1191" s="670" t="n">
        <v>4639917111</v>
      </c>
      <c r="J1191" s="671" t="s">
        <v>1283</v>
      </c>
      <c r="L1191" s="672" t="n">
        <f aca="false">I1190+H1191</f>
        <v>4639917111</v>
      </c>
      <c r="M1191" s="672" t="n">
        <f aca="false">I1191-L1191</f>
        <v>0</v>
      </c>
    </row>
    <row r="1192" customFormat="false" ht="15" hidden="false" customHeight="false" outlineLevel="0" collapsed="false">
      <c r="A1192" s="668" t="s">
        <v>1482</v>
      </c>
      <c r="B1192" s="669" t="n">
        <v>44529</v>
      </c>
      <c r="C1192" s="668" t="s">
        <v>1280</v>
      </c>
      <c r="D1192" s="668" t="s">
        <v>1281</v>
      </c>
      <c r="E1192" s="668" t="s">
        <v>1291</v>
      </c>
      <c r="F1192" s="670" t="n">
        <v>-1333700</v>
      </c>
      <c r="G1192" s="670" t="n">
        <v>0</v>
      </c>
      <c r="H1192" s="670" t="n">
        <v>1333700</v>
      </c>
      <c r="I1192" s="670" t="n">
        <v>4641250811</v>
      </c>
      <c r="J1192" s="671" t="s">
        <v>1283</v>
      </c>
      <c r="L1192" s="672" t="n">
        <f aca="false">I1191+H1192</f>
        <v>4641250811</v>
      </c>
      <c r="M1192" s="672" t="n">
        <f aca="false">I1192-L1192</f>
        <v>0</v>
      </c>
    </row>
    <row r="1193" customFormat="false" ht="15" hidden="false" customHeight="false" outlineLevel="0" collapsed="false">
      <c r="A1193" s="668" t="s">
        <v>1482</v>
      </c>
      <c r="B1193" s="669" t="n">
        <v>44529</v>
      </c>
      <c r="C1193" s="668" t="s">
        <v>1280</v>
      </c>
      <c r="D1193" s="668" t="s">
        <v>1281</v>
      </c>
      <c r="E1193" s="668" t="s">
        <v>1376</v>
      </c>
      <c r="F1193" s="670" t="n">
        <v>-374600</v>
      </c>
      <c r="G1193" s="670" t="n">
        <v>0</v>
      </c>
      <c r="H1193" s="670" t="n">
        <v>374600</v>
      </c>
      <c r="I1193" s="670" t="n">
        <v>4641625411</v>
      </c>
      <c r="J1193" s="671" t="s">
        <v>1283</v>
      </c>
      <c r="L1193" s="672" t="n">
        <f aca="false">I1192+H1193</f>
        <v>4641625411</v>
      </c>
      <c r="M1193" s="672" t="n">
        <f aca="false">I1193-L1193</f>
        <v>0</v>
      </c>
    </row>
    <row r="1194" customFormat="false" ht="15" hidden="false" customHeight="false" outlineLevel="0" collapsed="false">
      <c r="A1194" s="668" t="s">
        <v>1482</v>
      </c>
      <c r="B1194" s="669" t="n">
        <v>44529</v>
      </c>
      <c r="C1194" s="668" t="s">
        <v>1280</v>
      </c>
      <c r="D1194" s="668" t="s">
        <v>1281</v>
      </c>
      <c r="E1194" s="668" t="s">
        <v>1324</v>
      </c>
      <c r="F1194" s="670" t="n">
        <v>-20814000</v>
      </c>
      <c r="G1194" s="670" t="n">
        <v>0</v>
      </c>
      <c r="H1194" s="670" t="n">
        <v>20814000</v>
      </c>
      <c r="I1194" s="670" t="n">
        <v>4662439411</v>
      </c>
      <c r="J1194" s="671" t="s">
        <v>1283</v>
      </c>
      <c r="L1194" s="672" t="n">
        <f aca="false">I1193+H1194</f>
        <v>4662439411</v>
      </c>
      <c r="M1194" s="672" t="n">
        <f aca="false">I1194-L1194</f>
        <v>0</v>
      </c>
    </row>
    <row r="1195" customFormat="false" ht="15" hidden="false" customHeight="false" outlineLevel="0" collapsed="false">
      <c r="A1195" s="668" t="s">
        <v>1482</v>
      </c>
      <c r="B1195" s="669" t="n">
        <v>44529</v>
      </c>
      <c r="C1195" s="668" t="s">
        <v>1280</v>
      </c>
      <c r="D1195" s="668" t="s">
        <v>1281</v>
      </c>
      <c r="E1195" s="668" t="s">
        <v>1316</v>
      </c>
      <c r="F1195" s="670" t="n">
        <v>-755000</v>
      </c>
      <c r="G1195" s="670" t="n">
        <v>0</v>
      </c>
      <c r="H1195" s="670" t="n">
        <v>755000</v>
      </c>
      <c r="I1195" s="670" t="n">
        <v>4663194411</v>
      </c>
      <c r="J1195" s="671" t="s">
        <v>1283</v>
      </c>
      <c r="L1195" s="672" t="n">
        <f aca="false">I1194+H1195</f>
        <v>4663194411</v>
      </c>
      <c r="M1195" s="672" t="n">
        <f aca="false">I1195-L1195</f>
        <v>0</v>
      </c>
    </row>
    <row r="1196" customFormat="false" ht="15" hidden="false" customHeight="false" outlineLevel="0" collapsed="false">
      <c r="A1196" s="668" t="s">
        <v>1482</v>
      </c>
      <c r="B1196" s="669" t="n">
        <v>44529</v>
      </c>
      <c r="C1196" s="668" t="s">
        <v>1280</v>
      </c>
      <c r="D1196" s="668" t="s">
        <v>1281</v>
      </c>
      <c r="E1196" s="668" t="s">
        <v>1287</v>
      </c>
      <c r="F1196" s="670" t="n">
        <v>-42000</v>
      </c>
      <c r="G1196" s="670" t="n">
        <v>0</v>
      </c>
      <c r="H1196" s="670" t="n">
        <v>42000</v>
      </c>
      <c r="I1196" s="670" t="n">
        <v>4663236411</v>
      </c>
      <c r="J1196" s="671" t="s">
        <v>1283</v>
      </c>
      <c r="L1196" s="672" t="n">
        <f aca="false">I1195+H1196</f>
        <v>4663236411</v>
      </c>
      <c r="M1196" s="672" t="n">
        <f aca="false">I1196-L1196</f>
        <v>0</v>
      </c>
    </row>
    <row r="1197" customFormat="false" ht="15" hidden="false" customHeight="false" outlineLevel="0" collapsed="false">
      <c r="A1197" s="668" t="s">
        <v>1482</v>
      </c>
      <c r="B1197" s="669" t="n">
        <v>44529</v>
      </c>
      <c r="C1197" s="668" t="s">
        <v>1280</v>
      </c>
      <c r="D1197" s="668" t="s">
        <v>1281</v>
      </c>
      <c r="E1197" s="668" t="s">
        <v>1287</v>
      </c>
      <c r="F1197" s="670" t="n">
        <v>-878000</v>
      </c>
      <c r="G1197" s="670" t="n">
        <v>0</v>
      </c>
      <c r="H1197" s="670" t="n">
        <v>878000</v>
      </c>
      <c r="I1197" s="670" t="n">
        <v>4664114411</v>
      </c>
      <c r="J1197" s="671" t="s">
        <v>1283</v>
      </c>
      <c r="L1197" s="672" t="n">
        <f aca="false">I1196+H1197</f>
        <v>4664114411</v>
      </c>
      <c r="M1197" s="672" t="n">
        <f aca="false">I1197-L1197</f>
        <v>0</v>
      </c>
    </row>
    <row r="1198" customFormat="false" ht="15" hidden="false" customHeight="false" outlineLevel="0" collapsed="false">
      <c r="A1198" s="668" t="s">
        <v>1482</v>
      </c>
      <c r="B1198" s="669" t="n">
        <v>44529</v>
      </c>
      <c r="C1198" s="668" t="s">
        <v>1280</v>
      </c>
      <c r="D1198" s="668" t="s">
        <v>1281</v>
      </c>
      <c r="E1198" s="668" t="s">
        <v>1344</v>
      </c>
      <c r="F1198" s="670" t="n">
        <v>-11940</v>
      </c>
      <c r="G1198" s="670" t="n">
        <v>0</v>
      </c>
      <c r="H1198" s="670" t="n">
        <v>11940</v>
      </c>
      <c r="I1198" s="670" t="n">
        <v>4664126351</v>
      </c>
      <c r="J1198" s="671" t="s">
        <v>1283</v>
      </c>
      <c r="L1198" s="672" t="n">
        <f aca="false">I1197+H1198</f>
        <v>4664126351</v>
      </c>
      <c r="M1198" s="672" t="n">
        <f aca="false">I1198-L1198</f>
        <v>0</v>
      </c>
    </row>
    <row r="1199" customFormat="false" ht="15" hidden="false" customHeight="false" outlineLevel="0" collapsed="false">
      <c r="A1199" s="668" t="s">
        <v>1482</v>
      </c>
      <c r="B1199" s="669" t="n">
        <v>44529</v>
      </c>
      <c r="C1199" s="668" t="s">
        <v>1280</v>
      </c>
      <c r="D1199" s="668" t="s">
        <v>1281</v>
      </c>
      <c r="E1199" s="668" t="s">
        <v>1315</v>
      </c>
      <c r="F1199" s="670" t="n">
        <v>-300000</v>
      </c>
      <c r="G1199" s="670" t="n">
        <v>0</v>
      </c>
      <c r="H1199" s="670" t="n">
        <v>300000</v>
      </c>
      <c r="I1199" s="670" t="n">
        <v>4664426351</v>
      </c>
      <c r="J1199" s="671" t="s">
        <v>1283</v>
      </c>
      <c r="L1199" s="672" t="n">
        <f aca="false">I1198+H1199</f>
        <v>4664426351</v>
      </c>
      <c r="M1199" s="672" t="n">
        <f aca="false">I1199-L1199</f>
        <v>0</v>
      </c>
    </row>
    <row r="1200" customFormat="false" ht="15" hidden="false" customHeight="false" outlineLevel="0" collapsed="false">
      <c r="A1200" s="668" t="s">
        <v>1482</v>
      </c>
      <c r="B1200" s="669" t="n">
        <v>44529</v>
      </c>
      <c r="C1200" s="668" t="s">
        <v>1285</v>
      </c>
      <c r="D1200" s="668" t="s">
        <v>1281</v>
      </c>
      <c r="E1200" s="668" t="s">
        <v>1320</v>
      </c>
      <c r="F1200" s="670" t="n">
        <v>-8000</v>
      </c>
      <c r="G1200" s="670" t="n">
        <v>0</v>
      </c>
      <c r="H1200" s="670" t="n">
        <v>8000</v>
      </c>
      <c r="I1200" s="670" t="n">
        <v>4664434351</v>
      </c>
      <c r="J1200" s="671" t="s">
        <v>1283</v>
      </c>
      <c r="L1200" s="672" t="n">
        <f aca="false">I1199+H1200</f>
        <v>4664434351</v>
      </c>
      <c r="M1200" s="672" t="n">
        <f aca="false">I1200-L1200</f>
        <v>0</v>
      </c>
    </row>
    <row r="1201" customFormat="false" ht="15" hidden="false" customHeight="false" outlineLevel="0" collapsed="false">
      <c r="A1201" s="668" t="s">
        <v>1482</v>
      </c>
      <c r="B1201" s="669" t="n">
        <v>44529</v>
      </c>
      <c r="C1201" s="668" t="s">
        <v>1285</v>
      </c>
      <c r="D1201" s="668" t="s">
        <v>1281</v>
      </c>
      <c r="E1201" s="668" t="s">
        <v>1491</v>
      </c>
      <c r="F1201" s="670" t="n">
        <v>-2900</v>
      </c>
      <c r="G1201" s="670" t="n">
        <v>0</v>
      </c>
      <c r="H1201" s="670" t="n">
        <v>2900</v>
      </c>
      <c r="I1201" s="670" t="n">
        <v>4664437251</v>
      </c>
      <c r="J1201" s="671" t="s">
        <v>1283</v>
      </c>
      <c r="L1201" s="672" t="n">
        <f aca="false">I1200+H1201</f>
        <v>4664437251</v>
      </c>
      <c r="M1201" s="672" t="n">
        <f aca="false">I1201-L1201</f>
        <v>0</v>
      </c>
    </row>
    <row r="1202" customFormat="false" ht="15" hidden="false" customHeight="false" outlineLevel="0" collapsed="false">
      <c r="A1202" s="668" t="s">
        <v>1482</v>
      </c>
      <c r="B1202" s="669" t="n">
        <v>44529</v>
      </c>
      <c r="C1202" s="668" t="s">
        <v>1280</v>
      </c>
      <c r="D1202" s="668" t="s">
        <v>1281</v>
      </c>
      <c r="E1202" s="668" t="s">
        <v>1323</v>
      </c>
      <c r="F1202" s="670" t="n">
        <v>-87500</v>
      </c>
      <c r="G1202" s="670" t="n">
        <v>0</v>
      </c>
      <c r="H1202" s="670" t="n">
        <v>87500</v>
      </c>
      <c r="I1202" s="670" t="n">
        <v>4664524751</v>
      </c>
      <c r="J1202" s="671" t="s">
        <v>1283</v>
      </c>
      <c r="L1202" s="672" t="n">
        <f aca="false">I1201+H1202</f>
        <v>4664524751</v>
      </c>
      <c r="M1202" s="672" t="n">
        <f aca="false">I1202-L1202</f>
        <v>0</v>
      </c>
    </row>
    <row r="1203" customFormat="false" ht="15" hidden="false" customHeight="false" outlineLevel="0" collapsed="false">
      <c r="A1203" s="668" t="s">
        <v>1482</v>
      </c>
      <c r="B1203" s="669" t="n">
        <v>44529</v>
      </c>
      <c r="C1203" s="668" t="s">
        <v>1285</v>
      </c>
      <c r="D1203" s="668" t="s">
        <v>1281</v>
      </c>
      <c r="E1203" s="668" t="s">
        <v>1322</v>
      </c>
      <c r="F1203" s="670" t="n">
        <v>-1500000</v>
      </c>
      <c r="G1203" s="670" t="n">
        <v>0</v>
      </c>
      <c r="H1203" s="670" t="n">
        <v>1500000</v>
      </c>
      <c r="I1203" s="670" t="n">
        <v>4666024751</v>
      </c>
      <c r="J1203" s="671" t="s">
        <v>1283</v>
      </c>
      <c r="L1203" s="672" t="n">
        <f aca="false">I1202+H1203</f>
        <v>4666024751</v>
      </c>
      <c r="M1203" s="672" t="n">
        <f aca="false">I1203-L1203</f>
        <v>0</v>
      </c>
    </row>
    <row r="1204" customFormat="false" ht="15" hidden="false" customHeight="false" outlineLevel="0" collapsed="false">
      <c r="A1204" s="668" t="s">
        <v>1482</v>
      </c>
      <c r="B1204" s="669" t="n">
        <v>44529</v>
      </c>
      <c r="C1204" s="668" t="s">
        <v>1280</v>
      </c>
      <c r="D1204" s="668" t="s">
        <v>1281</v>
      </c>
      <c r="E1204" s="668" t="s">
        <v>1401</v>
      </c>
      <c r="F1204" s="670" t="n">
        <v>-30000</v>
      </c>
      <c r="G1204" s="670" t="n">
        <v>0</v>
      </c>
      <c r="H1204" s="670" t="n">
        <v>30000</v>
      </c>
      <c r="I1204" s="670" t="n">
        <v>4666054751</v>
      </c>
      <c r="J1204" s="671" t="s">
        <v>1283</v>
      </c>
      <c r="L1204" s="672" t="n">
        <f aca="false">I1203+H1204</f>
        <v>4666054751</v>
      </c>
      <c r="M1204" s="672" t="n">
        <f aca="false">I1204-L1204</f>
        <v>0</v>
      </c>
    </row>
    <row r="1205" customFormat="false" ht="15" hidden="false" customHeight="false" outlineLevel="0" collapsed="false">
      <c r="A1205" s="668" t="s">
        <v>1490</v>
      </c>
      <c r="B1205" s="669" t="n">
        <v>44530</v>
      </c>
      <c r="C1205" s="668" t="s">
        <v>1280</v>
      </c>
      <c r="D1205" s="668" t="s">
        <v>1281</v>
      </c>
      <c r="E1205" s="668" t="s">
        <v>1419</v>
      </c>
      <c r="F1205" s="670" t="n">
        <v>-41000</v>
      </c>
      <c r="G1205" s="670" t="n">
        <v>0</v>
      </c>
      <c r="H1205" s="670" t="n">
        <v>41000</v>
      </c>
      <c r="I1205" s="670" t="n">
        <v>4666095751</v>
      </c>
      <c r="J1205" s="671" t="s">
        <v>1283</v>
      </c>
      <c r="L1205" s="672" t="n">
        <f aca="false">I1204+H1205</f>
        <v>4666095751</v>
      </c>
      <c r="M1205" s="672" t="n">
        <f aca="false">I1205-L1205</f>
        <v>0</v>
      </c>
    </row>
    <row r="1206" customFormat="false" ht="15" hidden="false" customHeight="false" outlineLevel="0" collapsed="false">
      <c r="A1206" s="668" t="s">
        <v>1490</v>
      </c>
      <c r="B1206" s="669" t="n">
        <v>44530</v>
      </c>
      <c r="C1206" s="668" t="s">
        <v>1285</v>
      </c>
      <c r="D1206" s="668" t="s">
        <v>1281</v>
      </c>
      <c r="E1206" s="668" t="s">
        <v>1492</v>
      </c>
      <c r="F1206" s="670" t="n">
        <v>-225000</v>
      </c>
      <c r="G1206" s="670" t="n">
        <v>0</v>
      </c>
      <c r="H1206" s="670" t="n">
        <v>225000</v>
      </c>
      <c r="I1206" s="670" t="n">
        <v>4666320751</v>
      </c>
      <c r="J1206" s="671" t="s">
        <v>1283</v>
      </c>
      <c r="L1206" s="672" t="n">
        <f aca="false">I1205+H1206</f>
        <v>4666320751</v>
      </c>
      <c r="M1206" s="672" t="n">
        <f aca="false">I1206-L1206</f>
        <v>0</v>
      </c>
    </row>
    <row r="1207" customFormat="false" ht="15" hidden="false" customHeight="false" outlineLevel="0" collapsed="false">
      <c r="A1207" s="668" t="s">
        <v>1493</v>
      </c>
      <c r="B1207" s="669" t="n">
        <v>44527</v>
      </c>
      <c r="C1207" s="668" t="s">
        <v>1285</v>
      </c>
      <c r="D1207" s="668" t="s">
        <v>1281</v>
      </c>
      <c r="E1207" s="668" t="s">
        <v>1322</v>
      </c>
      <c r="F1207" s="670" t="n">
        <v>-16700000</v>
      </c>
      <c r="G1207" s="670" t="n">
        <v>0</v>
      </c>
      <c r="H1207" s="670" t="n">
        <v>16700000</v>
      </c>
      <c r="I1207" s="670" t="n">
        <v>4683020751</v>
      </c>
      <c r="J1207" s="671" t="s">
        <v>1283</v>
      </c>
      <c r="L1207" s="672" t="n">
        <f aca="false">I1206+H1207</f>
        <v>4683020751</v>
      </c>
      <c r="M1207" s="672" t="n">
        <f aca="false">I1207-L1207</f>
        <v>0</v>
      </c>
    </row>
    <row r="1208" customFormat="false" ht="15" hidden="false" customHeight="false" outlineLevel="0" collapsed="false">
      <c r="A1208" s="668" t="s">
        <v>1490</v>
      </c>
      <c r="B1208" s="669" t="n">
        <v>44530</v>
      </c>
      <c r="C1208" s="668" t="s">
        <v>1280</v>
      </c>
      <c r="D1208" s="668" t="s">
        <v>1281</v>
      </c>
      <c r="E1208" s="668" t="s">
        <v>1319</v>
      </c>
      <c r="F1208" s="670" t="n">
        <v>-7740900</v>
      </c>
      <c r="G1208" s="670" t="n">
        <v>0</v>
      </c>
      <c r="H1208" s="670" t="n">
        <v>7740900</v>
      </c>
      <c r="I1208" s="670" t="n">
        <v>4690761651</v>
      </c>
      <c r="J1208" s="671" t="s">
        <v>1283</v>
      </c>
      <c r="L1208" s="672" t="n">
        <f aca="false">I1207+H1208</f>
        <v>4690761651</v>
      </c>
      <c r="M1208" s="672" t="n">
        <f aca="false">I1208-L1208</f>
        <v>0</v>
      </c>
    </row>
    <row r="1209" customFormat="false" ht="15" hidden="false" customHeight="false" outlineLevel="0" collapsed="false">
      <c r="A1209" s="668" t="s">
        <v>1490</v>
      </c>
      <c r="B1209" s="669" t="n">
        <v>44530</v>
      </c>
      <c r="C1209" s="668" t="s">
        <v>1280</v>
      </c>
      <c r="D1209" s="668" t="s">
        <v>1281</v>
      </c>
      <c r="E1209" s="668" t="s">
        <v>1314</v>
      </c>
      <c r="F1209" s="670" t="n">
        <v>-3843000</v>
      </c>
      <c r="G1209" s="670" t="n">
        <v>0</v>
      </c>
      <c r="H1209" s="670" t="n">
        <v>3843000</v>
      </c>
      <c r="I1209" s="670" t="n">
        <v>4694604651</v>
      </c>
      <c r="J1209" s="671" t="s">
        <v>1283</v>
      </c>
      <c r="L1209" s="672" t="n">
        <f aca="false">I1208+H1209</f>
        <v>4694604651</v>
      </c>
      <c r="M1209" s="672" t="n">
        <f aca="false">I1209-L1209</f>
        <v>0</v>
      </c>
    </row>
    <row r="1210" customFormat="false" ht="15" hidden="false" customHeight="false" outlineLevel="0" collapsed="false">
      <c r="A1210" s="668" t="s">
        <v>1490</v>
      </c>
      <c r="B1210" s="669" t="n">
        <v>44530</v>
      </c>
      <c r="C1210" s="668" t="s">
        <v>1280</v>
      </c>
      <c r="D1210" s="668" t="s">
        <v>1281</v>
      </c>
      <c r="E1210" s="668" t="s">
        <v>1284</v>
      </c>
      <c r="F1210" s="670" t="n">
        <v>-6553066</v>
      </c>
      <c r="G1210" s="670" t="n">
        <v>0</v>
      </c>
      <c r="H1210" s="670" t="n">
        <v>6553066</v>
      </c>
      <c r="I1210" s="670" t="n">
        <v>4701157717</v>
      </c>
      <c r="J1210" s="671" t="s">
        <v>1283</v>
      </c>
      <c r="L1210" s="672" t="n">
        <f aca="false">I1209+H1210</f>
        <v>4701157717</v>
      </c>
      <c r="M1210" s="672" t="n">
        <f aca="false">I1210-L1210</f>
        <v>0</v>
      </c>
    </row>
    <row r="1211" customFormat="false" ht="15" hidden="false" customHeight="false" outlineLevel="0" collapsed="false">
      <c r="A1211" s="668" t="s">
        <v>1490</v>
      </c>
      <c r="B1211" s="669" t="n">
        <v>44530</v>
      </c>
      <c r="C1211" s="668" t="s">
        <v>1280</v>
      </c>
      <c r="D1211" s="668" t="s">
        <v>1281</v>
      </c>
      <c r="E1211" s="668" t="s">
        <v>1288</v>
      </c>
      <c r="F1211" s="670" t="n">
        <v>-7234450</v>
      </c>
      <c r="G1211" s="670" t="n">
        <v>0</v>
      </c>
      <c r="H1211" s="670" t="n">
        <v>7234450</v>
      </c>
      <c r="I1211" s="670" t="n">
        <v>4708392167</v>
      </c>
      <c r="J1211" s="671" t="s">
        <v>1283</v>
      </c>
      <c r="L1211" s="672" t="n">
        <f aca="false">I1210+H1211</f>
        <v>4708392167</v>
      </c>
      <c r="M1211" s="672" t="n">
        <f aca="false">I1211-L1211</f>
        <v>0</v>
      </c>
    </row>
    <row r="1212" customFormat="false" ht="15" hidden="false" customHeight="false" outlineLevel="0" collapsed="false">
      <c r="A1212" s="668" t="s">
        <v>1490</v>
      </c>
      <c r="B1212" s="669" t="n">
        <v>44530</v>
      </c>
      <c r="C1212" s="668" t="s">
        <v>1280</v>
      </c>
      <c r="D1212" s="668" t="s">
        <v>1281</v>
      </c>
      <c r="E1212" s="668" t="s">
        <v>1301</v>
      </c>
      <c r="F1212" s="670" t="n">
        <v>-6148000</v>
      </c>
      <c r="G1212" s="670" t="n">
        <v>0</v>
      </c>
      <c r="H1212" s="670" t="n">
        <v>6148000</v>
      </c>
      <c r="I1212" s="670" t="n">
        <v>4714540167</v>
      </c>
      <c r="J1212" s="671" t="s">
        <v>1283</v>
      </c>
      <c r="L1212" s="672" t="n">
        <f aca="false">I1211+H1212</f>
        <v>4714540167</v>
      </c>
      <c r="M1212" s="672" t="n">
        <f aca="false">I1212-L1212</f>
        <v>0</v>
      </c>
    </row>
    <row r="1213" customFormat="false" ht="15" hidden="false" customHeight="false" outlineLevel="0" collapsed="false">
      <c r="A1213" s="668" t="s">
        <v>1490</v>
      </c>
      <c r="B1213" s="669" t="n">
        <v>44530</v>
      </c>
      <c r="C1213" s="668" t="s">
        <v>1280</v>
      </c>
      <c r="D1213" s="668" t="s">
        <v>1281</v>
      </c>
      <c r="E1213" s="668" t="s">
        <v>1304</v>
      </c>
      <c r="F1213" s="670" t="n">
        <v>-60000</v>
      </c>
      <c r="G1213" s="670" t="n">
        <v>0</v>
      </c>
      <c r="H1213" s="670" t="n">
        <v>60000</v>
      </c>
      <c r="I1213" s="670" t="n">
        <v>4714600167</v>
      </c>
      <c r="J1213" s="671" t="s">
        <v>1283</v>
      </c>
      <c r="L1213" s="672" t="n">
        <f aca="false">I1212+H1213</f>
        <v>4714600167</v>
      </c>
      <c r="M1213" s="672" t="n">
        <f aca="false">I1213-L1213</f>
        <v>0</v>
      </c>
    </row>
    <row r="1214" customFormat="false" ht="15" hidden="false" customHeight="false" outlineLevel="0" collapsed="false">
      <c r="A1214" s="668" t="s">
        <v>1490</v>
      </c>
      <c r="B1214" s="669" t="n">
        <v>44530</v>
      </c>
      <c r="C1214" s="668" t="s">
        <v>1280</v>
      </c>
      <c r="D1214" s="668" t="s">
        <v>1281</v>
      </c>
      <c r="E1214" s="668" t="s">
        <v>1324</v>
      </c>
      <c r="F1214" s="670" t="n">
        <v>-2150000</v>
      </c>
      <c r="G1214" s="670" t="n">
        <v>0</v>
      </c>
      <c r="H1214" s="670" t="n">
        <v>2150000</v>
      </c>
      <c r="I1214" s="670" t="n">
        <v>4716750167</v>
      </c>
      <c r="J1214" s="671" t="s">
        <v>1283</v>
      </c>
      <c r="L1214" s="672" t="n">
        <f aca="false">I1213+H1214</f>
        <v>4716750167</v>
      </c>
      <c r="M1214" s="672" t="n">
        <f aca="false">I1214-L1214</f>
        <v>0</v>
      </c>
    </row>
    <row r="1215" customFormat="false" ht="15" hidden="false" customHeight="false" outlineLevel="0" collapsed="false">
      <c r="A1215" s="668" t="s">
        <v>1490</v>
      </c>
      <c r="B1215" s="669" t="n">
        <v>44530</v>
      </c>
      <c r="C1215" s="668" t="s">
        <v>1280</v>
      </c>
      <c r="D1215" s="668" t="s">
        <v>1281</v>
      </c>
      <c r="E1215" s="668" t="s">
        <v>1312</v>
      </c>
      <c r="F1215" s="670" t="n">
        <v>-6636658</v>
      </c>
      <c r="G1215" s="670" t="n">
        <v>0</v>
      </c>
      <c r="H1215" s="670" t="n">
        <v>6636658</v>
      </c>
      <c r="I1215" s="670" t="n">
        <v>4723386825</v>
      </c>
      <c r="J1215" s="671" t="s">
        <v>1283</v>
      </c>
      <c r="L1215" s="672" t="n">
        <f aca="false">I1214+H1215</f>
        <v>4723386825</v>
      </c>
      <c r="M1215" s="672" t="n">
        <f aca="false">I1215-L1215</f>
        <v>0</v>
      </c>
    </row>
    <row r="1216" customFormat="false" ht="15" hidden="false" customHeight="false" outlineLevel="0" collapsed="false">
      <c r="A1216" s="668" t="s">
        <v>1490</v>
      </c>
      <c r="B1216" s="669" t="n">
        <v>44530</v>
      </c>
      <c r="C1216" s="668" t="s">
        <v>1280</v>
      </c>
      <c r="D1216" s="668" t="s">
        <v>1281</v>
      </c>
      <c r="E1216" s="668" t="s">
        <v>1287</v>
      </c>
      <c r="F1216" s="670" t="n">
        <v>-7170000</v>
      </c>
      <c r="G1216" s="670" t="n">
        <v>0</v>
      </c>
      <c r="H1216" s="670" t="n">
        <v>7170000</v>
      </c>
      <c r="I1216" s="670" t="n">
        <v>4730556825</v>
      </c>
      <c r="J1216" s="671" t="s">
        <v>1283</v>
      </c>
      <c r="L1216" s="672" t="n">
        <f aca="false">I1215+H1216</f>
        <v>4730556825</v>
      </c>
      <c r="M1216" s="672" t="n">
        <f aca="false">I1216-L1216</f>
        <v>0</v>
      </c>
    </row>
    <row r="1217" customFormat="false" ht="15" hidden="false" customHeight="false" outlineLevel="0" collapsed="false">
      <c r="A1217" s="668" t="s">
        <v>1490</v>
      </c>
      <c r="B1217" s="669" t="n">
        <v>44530</v>
      </c>
      <c r="C1217" s="668" t="s">
        <v>1280</v>
      </c>
      <c r="D1217" s="668" t="s">
        <v>1281</v>
      </c>
      <c r="E1217" s="668" t="s">
        <v>1282</v>
      </c>
      <c r="F1217" s="670" t="n">
        <v>-1943750</v>
      </c>
      <c r="G1217" s="670" t="n">
        <v>0</v>
      </c>
      <c r="H1217" s="670" t="n">
        <v>1943750</v>
      </c>
      <c r="I1217" s="670" t="n">
        <v>4732500575</v>
      </c>
      <c r="J1217" s="671" t="s">
        <v>1283</v>
      </c>
      <c r="L1217" s="672" t="n">
        <f aca="false">I1216+H1217</f>
        <v>4732500575</v>
      </c>
      <c r="M1217" s="672" t="n">
        <f aca="false">I1217-L1217</f>
        <v>0</v>
      </c>
    </row>
    <row r="1218" customFormat="false" ht="15" hidden="false" customHeight="false" outlineLevel="0" collapsed="false">
      <c r="A1218" s="668" t="s">
        <v>1490</v>
      </c>
      <c r="B1218" s="669" t="n">
        <v>44530</v>
      </c>
      <c r="C1218" s="668" t="s">
        <v>1280</v>
      </c>
      <c r="D1218" s="668" t="s">
        <v>1281</v>
      </c>
      <c r="E1218" s="668" t="s">
        <v>1309</v>
      </c>
      <c r="F1218" s="670" t="n">
        <v>-7890100</v>
      </c>
      <c r="G1218" s="670" t="n">
        <v>0</v>
      </c>
      <c r="H1218" s="670" t="n">
        <v>7890100</v>
      </c>
      <c r="I1218" s="670" t="n">
        <v>4740390675</v>
      </c>
      <c r="J1218" s="671" t="s">
        <v>1283</v>
      </c>
      <c r="L1218" s="672" t="n">
        <f aca="false">I1217+H1218</f>
        <v>4740390675</v>
      </c>
      <c r="M1218" s="672" t="n">
        <f aca="false">I1218-L1218</f>
        <v>0</v>
      </c>
    </row>
    <row r="1219" customFormat="false" ht="15" hidden="false" customHeight="false" outlineLevel="0" collapsed="false">
      <c r="A1219" s="668" t="s">
        <v>1490</v>
      </c>
      <c r="B1219" s="669" t="n">
        <v>44530</v>
      </c>
      <c r="C1219" s="668" t="s">
        <v>1280</v>
      </c>
      <c r="D1219" s="668" t="s">
        <v>1281</v>
      </c>
      <c r="E1219" s="668" t="s">
        <v>1296</v>
      </c>
      <c r="F1219" s="670" t="n">
        <v>-3380000</v>
      </c>
      <c r="G1219" s="670" t="n">
        <v>0</v>
      </c>
      <c r="H1219" s="670" t="n">
        <v>3380000</v>
      </c>
      <c r="I1219" s="670" t="n">
        <v>4743770675</v>
      </c>
      <c r="J1219" s="671" t="s">
        <v>1283</v>
      </c>
      <c r="L1219" s="672" t="n">
        <f aca="false">I1218+H1219</f>
        <v>4743770675</v>
      </c>
      <c r="M1219" s="672" t="n">
        <f aca="false">I1219-L1219</f>
        <v>0</v>
      </c>
    </row>
    <row r="1220" customFormat="false" ht="15" hidden="false" customHeight="false" outlineLevel="0" collapsed="false">
      <c r="A1220" s="668" t="s">
        <v>1490</v>
      </c>
      <c r="B1220" s="669" t="n">
        <v>44530</v>
      </c>
      <c r="C1220" s="668" t="s">
        <v>1280</v>
      </c>
      <c r="D1220" s="668" t="s">
        <v>1281</v>
      </c>
      <c r="E1220" s="668" t="s">
        <v>1295</v>
      </c>
      <c r="F1220" s="670" t="n">
        <v>-1815000</v>
      </c>
      <c r="G1220" s="670" t="n">
        <v>0</v>
      </c>
      <c r="H1220" s="670" t="n">
        <v>1815000</v>
      </c>
      <c r="I1220" s="670" t="n">
        <v>4745585675</v>
      </c>
      <c r="J1220" s="671" t="s">
        <v>1283</v>
      </c>
      <c r="L1220" s="672" t="n">
        <f aca="false">I1219+H1220</f>
        <v>4745585675</v>
      </c>
      <c r="M1220" s="672" t="n">
        <f aca="false">I1220-L1220</f>
        <v>0</v>
      </c>
    </row>
    <row r="1221" customFormat="false" ht="15" hidden="false" customHeight="false" outlineLevel="0" collapsed="false">
      <c r="A1221" s="668" t="s">
        <v>1490</v>
      </c>
      <c r="B1221" s="669" t="n">
        <v>44530</v>
      </c>
      <c r="C1221" s="668" t="s">
        <v>1280</v>
      </c>
      <c r="D1221" s="668" t="s">
        <v>1281</v>
      </c>
      <c r="E1221" s="668" t="s">
        <v>1319</v>
      </c>
      <c r="F1221" s="670" t="n">
        <v>-68998</v>
      </c>
      <c r="G1221" s="670" t="n">
        <v>0</v>
      </c>
      <c r="H1221" s="670" t="n">
        <v>68998</v>
      </c>
      <c r="I1221" s="670" t="n">
        <v>4745654673</v>
      </c>
      <c r="J1221" s="671" t="s">
        <v>1283</v>
      </c>
      <c r="L1221" s="672" t="n">
        <f aca="false">I1220+H1221</f>
        <v>4745654673</v>
      </c>
      <c r="M1221" s="672" t="n">
        <f aca="false">I1221-L1221</f>
        <v>0</v>
      </c>
    </row>
    <row r="1222" customFormat="false" ht="15" hidden="false" customHeight="false" outlineLevel="0" collapsed="false">
      <c r="A1222" s="668" t="s">
        <v>1490</v>
      </c>
      <c r="B1222" s="669" t="n">
        <v>44530</v>
      </c>
      <c r="C1222" s="668" t="s">
        <v>1280</v>
      </c>
      <c r="D1222" s="668" t="s">
        <v>1281</v>
      </c>
      <c r="E1222" s="668" t="s">
        <v>1290</v>
      </c>
      <c r="F1222" s="670" t="n">
        <v>-2656500</v>
      </c>
      <c r="G1222" s="670" t="n">
        <v>0</v>
      </c>
      <c r="H1222" s="670" t="n">
        <v>2656500</v>
      </c>
      <c r="I1222" s="670" t="n">
        <v>4748311173</v>
      </c>
      <c r="J1222" s="671" t="s">
        <v>1283</v>
      </c>
      <c r="L1222" s="672" t="n">
        <f aca="false">I1221+H1222</f>
        <v>4748311173</v>
      </c>
      <c r="M1222" s="672" t="n">
        <f aca="false">I1222-L1222</f>
        <v>0</v>
      </c>
    </row>
    <row r="1223" customFormat="false" ht="15" hidden="false" customHeight="false" outlineLevel="0" collapsed="false">
      <c r="A1223" s="668" t="s">
        <v>1490</v>
      </c>
      <c r="B1223" s="669" t="n">
        <v>44530</v>
      </c>
      <c r="C1223" s="668" t="s">
        <v>1280</v>
      </c>
      <c r="D1223" s="668" t="s">
        <v>1281</v>
      </c>
      <c r="E1223" s="668" t="s">
        <v>1291</v>
      </c>
      <c r="F1223" s="670" t="n">
        <v>-1565900</v>
      </c>
      <c r="G1223" s="670" t="n">
        <v>0</v>
      </c>
      <c r="H1223" s="670" t="n">
        <v>1565900</v>
      </c>
      <c r="I1223" s="670" t="n">
        <v>4749877073</v>
      </c>
      <c r="J1223" s="671" t="s">
        <v>1283</v>
      </c>
      <c r="L1223" s="672" t="n">
        <f aca="false">I1222+H1223</f>
        <v>4749877073</v>
      </c>
      <c r="M1223" s="672" t="n">
        <f aca="false">I1223-L1223</f>
        <v>0</v>
      </c>
    </row>
    <row r="1224" customFormat="false" ht="15" hidden="false" customHeight="false" outlineLevel="0" collapsed="false">
      <c r="A1224" s="668" t="s">
        <v>1490</v>
      </c>
      <c r="B1224" s="669" t="n">
        <v>44530</v>
      </c>
      <c r="C1224" s="668" t="s">
        <v>1280</v>
      </c>
      <c r="D1224" s="668" t="s">
        <v>1281</v>
      </c>
      <c r="E1224" s="668" t="s">
        <v>1306</v>
      </c>
      <c r="F1224" s="670" t="n">
        <v>-86000</v>
      </c>
      <c r="G1224" s="670" t="n">
        <v>0</v>
      </c>
      <c r="H1224" s="670" t="n">
        <v>86000</v>
      </c>
      <c r="I1224" s="670" t="n">
        <v>4749963073</v>
      </c>
      <c r="J1224" s="671" t="s">
        <v>1283</v>
      </c>
      <c r="L1224" s="672" t="n">
        <f aca="false">I1223+H1224</f>
        <v>4749963073</v>
      </c>
      <c r="M1224" s="672" t="n">
        <f aca="false">I1224-L1224</f>
        <v>0</v>
      </c>
    </row>
    <row r="1225" customFormat="false" ht="15" hidden="false" customHeight="false" outlineLevel="0" collapsed="false">
      <c r="A1225" s="668" t="s">
        <v>1490</v>
      </c>
      <c r="B1225" s="669" t="n">
        <v>44530</v>
      </c>
      <c r="C1225" s="668" t="s">
        <v>1280</v>
      </c>
      <c r="D1225" s="668" t="s">
        <v>1281</v>
      </c>
      <c r="E1225" s="668" t="s">
        <v>1494</v>
      </c>
      <c r="F1225" s="670" t="n">
        <v>-2300</v>
      </c>
      <c r="G1225" s="670" t="n">
        <v>0</v>
      </c>
      <c r="H1225" s="670" t="n">
        <v>2300</v>
      </c>
      <c r="I1225" s="670" t="n">
        <v>4749965373</v>
      </c>
      <c r="J1225" s="671" t="s">
        <v>1283</v>
      </c>
      <c r="L1225" s="672" t="n">
        <f aca="false">I1224+H1225</f>
        <v>4749965373</v>
      </c>
      <c r="M1225" s="672" t="n">
        <f aca="false">I1225-L1225</f>
        <v>0</v>
      </c>
    </row>
    <row r="1226" customFormat="false" ht="15" hidden="false" customHeight="false" outlineLevel="0" collapsed="false">
      <c r="A1226" s="668" t="s">
        <v>1490</v>
      </c>
      <c r="B1226" s="669" t="n">
        <v>44530</v>
      </c>
      <c r="C1226" s="668" t="s">
        <v>1280</v>
      </c>
      <c r="D1226" s="668" t="s">
        <v>1281</v>
      </c>
      <c r="E1226" s="668" t="s">
        <v>1303</v>
      </c>
      <c r="F1226" s="670" t="n">
        <v>-3168000</v>
      </c>
      <c r="G1226" s="670" t="n">
        <v>0</v>
      </c>
      <c r="H1226" s="670" t="n">
        <v>3168000</v>
      </c>
      <c r="I1226" s="670" t="n">
        <v>4753133373</v>
      </c>
      <c r="J1226" s="671" t="s">
        <v>1283</v>
      </c>
      <c r="L1226" s="672" t="n">
        <f aca="false">I1225+H1226</f>
        <v>4753133373</v>
      </c>
      <c r="M1226" s="672" t="n">
        <f aca="false">I1226-L1226</f>
        <v>0</v>
      </c>
    </row>
    <row r="1227" customFormat="false" ht="15" hidden="false" customHeight="false" outlineLevel="0" collapsed="false">
      <c r="A1227" s="668" t="s">
        <v>1490</v>
      </c>
      <c r="B1227" s="669" t="n">
        <v>44530</v>
      </c>
      <c r="C1227" s="668" t="s">
        <v>1280</v>
      </c>
      <c r="D1227" s="668" t="s">
        <v>1281</v>
      </c>
      <c r="E1227" s="668" t="s">
        <v>1317</v>
      </c>
      <c r="F1227" s="670" t="n">
        <v>-3861000</v>
      </c>
      <c r="G1227" s="670" t="n">
        <v>0</v>
      </c>
      <c r="H1227" s="670" t="n">
        <v>3861000</v>
      </c>
      <c r="I1227" s="670" t="n">
        <v>4756994373</v>
      </c>
      <c r="J1227" s="671" t="s">
        <v>1283</v>
      </c>
      <c r="L1227" s="672" t="n">
        <f aca="false">I1226+H1227</f>
        <v>4756994373</v>
      </c>
      <c r="M1227" s="672" t="n">
        <f aca="false">I1227-L1227</f>
        <v>0</v>
      </c>
    </row>
    <row r="1228" customFormat="false" ht="15" hidden="false" customHeight="false" outlineLevel="0" collapsed="false">
      <c r="A1228" s="668" t="s">
        <v>1490</v>
      </c>
      <c r="B1228" s="669" t="n">
        <v>44530</v>
      </c>
      <c r="C1228" s="668" t="s">
        <v>1280</v>
      </c>
      <c r="D1228" s="668" t="s">
        <v>1281</v>
      </c>
      <c r="E1228" s="668" t="s">
        <v>1300</v>
      </c>
      <c r="F1228" s="670" t="n">
        <v>-21025000</v>
      </c>
      <c r="G1228" s="670" t="n">
        <v>0</v>
      </c>
      <c r="H1228" s="670" t="n">
        <v>21025000</v>
      </c>
      <c r="I1228" s="670" t="n">
        <v>4778019373</v>
      </c>
      <c r="J1228" s="671" t="s">
        <v>1283</v>
      </c>
      <c r="L1228" s="672" t="n">
        <f aca="false">I1227+H1228</f>
        <v>4778019373</v>
      </c>
      <c r="M1228" s="672" t="n">
        <f aca="false">I1228-L1228</f>
        <v>0</v>
      </c>
    </row>
    <row r="1229" customFormat="false" ht="15" hidden="false" customHeight="false" outlineLevel="0" collapsed="false">
      <c r="A1229" s="668" t="s">
        <v>1490</v>
      </c>
      <c r="B1229" s="669" t="n">
        <v>44530</v>
      </c>
      <c r="C1229" s="668" t="s">
        <v>1280</v>
      </c>
      <c r="D1229" s="668" t="s">
        <v>1281</v>
      </c>
      <c r="E1229" s="668" t="s">
        <v>1297</v>
      </c>
      <c r="F1229" s="670" t="n">
        <v>-2583000</v>
      </c>
      <c r="G1229" s="670" t="n">
        <v>0</v>
      </c>
      <c r="H1229" s="670" t="n">
        <v>2583000</v>
      </c>
      <c r="I1229" s="670" t="n">
        <v>4780602373</v>
      </c>
      <c r="J1229" s="671" t="s">
        <v>1283</v>
      </c>
      <c r="L1229" s="672" t="n">
        <f aca="false">I1228+H1229</f>
        <v>4780602373</v>
      </c>
      <c r="M1229" s="672" t="n">
        <f aca="false">I1229-L1229</f>
        <v>0</v>
      </c>
    </row>
    <row r="1230" customFormat="false" ht="15" hidden="false" customHeight="false" outlineLevel="0" collapsed="false">
      <c r="A1230" s="668" t="s">
        <v>1490</v>
      </c>
      <c r="B1230" s="669" t="n">
        <v>44530</v>
      </c>
      <c r="C1230" s="668" t="s">
        <v>1280</v>
      </c>
      <c r="D1230" s="668" t="s">
        <v>1281</v>
      </c>
      <c r="E1230" s="668" t="s">
        <v>1422</v>
      </c>
      <c r="F1230" s="670" t="n">
        <v>-30000</v>
      </c>
      <c r="G1230" s="670" t="n">
        <v>0</v>
      </c>
      <c r="H1230" s="670" t="n">
        <v>30000</v>
      </c>
      <c r="I1230" s="670" t="n">
        <v>4780632373</v>
      </c>
      <c r="J1230" s="671" t="s">
        <v>1283</v>
      </c>
      <c r="L1230" s="672" t="n">
        <f aca="false">I1229+H1230</f>
        <v>4780632373</v>
      </c>
      <c r="M1230" s="672" t="n">
        <f aca="false">I1230-L1230</f>
        <v>0</v>
      </c>
    </row>
    <row r="1231" customFormat="false" ht="15" hidden="false" customHeight="false" outlineLevel="0" collapsed="false">
      <c r="A1231" s="668" t="s">
        <v>1490</v>
      </c>
      <c r="B1231" s="669" t="n">
        <v>44530</v>
      </c>
      <c r="C1231" s="668" t="s">
        <v>1280</v>
      </c>
      <c r="D1231" s="668" t="s">
        <v>1281</v>
      </c>
      <c r="E1231" s="668" t="s">
        <v>1359</v>
      </c>
      <c r="F1231" s="670" t="n">
        <v>-593100</v>
      </c>
      <c r="G1231" s="670" t="n">
        <v>0</v>
      </c>
      <c r="H1231" s="670" t="n">
        <v>593100</v>
      </c>
      <c r="I1231" s="670" t="n">
        <v>4781225473</v>
      </c>
      <c r="J1231" s="671" t="s">
        <v>1283</v>
      </c>
      <c r="L1231" s="672" t="n">
        <f aca="false">I1230+H1231</f>
        <v>4781225473</v>
      </c>
      <c r="M1231" s="672" t="n">
        <f aca="false">I1231-L1231</f>
        <v>0</v>
      </c>
    </row>
    <row r="1232" customFormat="false" ht="15" hidden="false" customHeight="false" outlineLevel="0" collapsed="false">
      <c r="A1232" s="668" t="s">
        <v>1490</v>
      </c>
      <c r="B1232" s="669" t="n">
        <v>44530</v>
      </c>
      <c r="C1232" s="668" t="s">
        <v>1280</v>
      </c>
      <c r="D1232" s="668" t="s">
        <v>1281</v>
      </c>
      <c r="E1232" s="668" t="s">
        <v>1318</v>
      </c>
      <c r="F1232" s="670" t="n">
        <v>-2510500</v>
      </c>
      <c r="G1232" s="670" t="n">
        <v>0</v>
      </c>
      <c r="H1232" s="670" t="n">
        <v>2510500</v>
      </c>
      <c r="I1232" s="670" t="n">
        <v>4783735973</v>
      </c>
      <c r="J1232" s="671" t="s">
        <v>1283</v>
      </c>
      <c r="L1232" s="672" t="n">
        <f aca="false">I1231+H1232</f>
        <v>4783735973</v>
      </c>
      <c r="M1232" s="672" t="n">
        <f aca="false">I1232-L1232</f>
        <v>0</v>
      </c>
    </row>
    <row r="1233" customFormat="false" ht="15" hidden="false" customHeight="false" outlineLevel="0" collapsed="false">
      <c r="A1233" s="668" t="s">
        <v>1490</v>
      </c>
      <c r="B1233" s="669" t="n">
        <v>44530</v>
      </c>
      <c r="C1233" s="668" t="s">
        <v>1280</v>
      </c>
      <c r="D1233" s="668" t="s">
        <v>1281</v>
      </c>
      <c r="E1233" s="668" t="s">
        <v>1305</v>
      </c>
      <c r="F1233" s="670" t="n">
        <v>-7524240</v>
      </c>
      <c r="G1233" s="670" t="n">
        <v>0</v>
      </c>
      <c r="H1233" s="670" t="n">
        <v>7524240</v>
      </c>
      <c r="I1233" s="670" t="n">
        <v>4791260213</v>
      </c>
      <c r="J1233" s="671" t="s">
        <v>1283</v>
      </c>
      <c r="L1233" s="672" t="n">
        <f aca="false">I1232+H1233</f>
        <v>4791260213</v>
      </c>
      <c r="M1233" s="672" t="n">
        <f aca="false">I1233-L1233</f>
        <v>0</v>
      </c>
    </row>
    <row r="1234" customFormat="false" ht="15" hidden="false" customHeight="false" outlineLevel="0" collapsed="false">
      <c r="A1234" s="668" t="s">
        <v>1490</v>
      </c>
      <c r="B1234" s="669" t="n">
        <v>44530</v>
      </c>
      <c r="C1234" s="668" t="s">
        <v>1280</v>
      </c>
      <c r="D1234" s="668" t="s">
        <v>1281</v>
      </c>
      <c r="E1234" s="668" t="s">
        <v>1307</v>
      </c>
      <c r="F1234" s="670" t="n">
        <v>-19950000</v>
      </c>
      <c r="G1234" s="670" t="n">
        <v>0</v>
      </c>
      <c r="H1234" s="670" t="n">
        <v>19950000</v>
      </c>
      <c r="I1234" s="670" t="n">
        <v>4811210213</v>
      </c>
      <c r="J1234" s="671" t="s">
        <v>1283</v>
      </c>
      <c r="L1234" s="672" t="n">
        <f aca="false">I1233+H1234</f>
        <v>4811210213</v>
      </c>
      <c r="M1234" s="672" t="n">
        <f aca="false">I1234-L1234</f>
        <v>0</v>
      </c>
    </row>
    <row r="1235" customFormat="false" ht="15" hidden="false" customHeight="false" outlineLevel="0" collapsed="false">
      <c r="A1235" s="668" t="s">
        <v>1490</v>
      </c>
      <c r="B1235" s="669" t="n">
        <v>44530</v>
      </c>
      <c r="C1235" s="668" t="s">
        <v>1280</v>
      </c>
      <c r="D1235" s="668" t="s">
        <v>1281</v>
      </c>
      <c r="E1235" s="668" t="s">
        <v>1298</v>
      </c>
      <c r="F1235" s="670" t="n">
        <v>-17644000</v>
      </c>
      <c r="G1235" s="670" t="n">
        <v>0</v>
      </c>
      <c r="H1235" s="670" t="n">
        <v>17644000</v>
      </c>
      <c r="I1235" s="670" t="n">
        <v>4828854213</v>
      </c>
      <c r="J1235" s="671" t="s">
        <v>1283</v>
      </c>
      <c r="L1235" s="672" t="n">
        <f aca="false">I1234+H1235</f>
        <v>4828854213</v>
      </c>
      <c r="M1235" s="672" t="n">
        <f aca="false">I1235-L1235</f>
        <v>0</v>
      </c>
    </row>
    <row r="1236" customFormat="false" ht="15" hidden="false" customHeight="false" outlineLevel="0" collapsed="false">
      <c r="A1236" s="668" t="s">
        <v>1490</v>
      </c>
      <c r="B1236" s="669" t="n">
        <v>44530</v>
      </c>
      <c r="C1236" s="668" t="s">
        <v>1280</v>
      </c>
      <c r="D1236" s="668" t="s">
        <v>1281</v>
      </c>
      <c r="E1236" s="668" t="s">
        <v>1288</v>
      </c>
      <c r="F1236" s="670" t="n">
        <v>-695208</v>
      </c>
      <c r="G1236" s="670" t="n">
        <v>0</v>
      </c>
      <c r="H1236" s="670" t="n">
        <v>695208</v>
      </c>
      <c r="I1236" s="670" t="n">
        <v>4829549421</v>
      </c>
      <c r="J1236" s="671" t="s">
        <v>1283</v>
      </c>
      <c r="L1236" s="672" t="n">
        <f aca="false">I1235+H1236</f>
        <v>4829549421</v>
      </c>
      <c r="M1236" s="672" t="n">
        <f aca="false">I1236-L1236</f>
        <v>0</v>
      </c>
    </row>
    <row r="1237" customFormat="false" ht="15" hidden="false" customHeight="false" outlineLevel="0" collapsed="false">
      <c r="A1237" s="668" t="s">
        <v>1490</v>
      </c>
      <c r="B1237" s="669" t="n">
        <v>44530</v>
      </c>
      <c r="C1237" s="668" t="s">
        <v>1280</v>
      </c>
      <c r="D1237" s="668" t="s">
        <v>1281</v>
      </c>
      <c r="E1237" s="668" t="s">
        <v>1300</v>
      </c>
      <c r="F1237" s="670" t="n">
        <v>-16863900</v>
      </c>
      <c r="G1237" s="670" t="n">
        <v>0</v>
      </c>
      <c r="H1237" s="670" t="n">
        <v>16863900</v>
      </c>
      <c r="I1237" s="670" t="n">
        <v>4846413321</v>
      </c>
      <c r="J1237" s="671" t="s">
        <v>1283</v>
      </c>
      <c r="L1237" s="672" t="n">
        <f aca="false">I1236+H1237</f>
        <v>4846413321</v>
      </c>
      <c r="M1237" s="672" t="n">
        <f aca="false">I1237-L1237</f>
        <v>0</v>
      </c>
    </row>
    <row r="1238" customFormat="false" ht="15" hidden="false" customHeight="false" outlineLevel="0" collapsed="false">
      <c r="A1238" s="668" t="s">
        <v>1490</v>
      </c>
      <c r="B1238" s="669" t="n">
        <v>44530</v>
      </c>
      <c r="C1238" s="668" t="s">
        <v>1280</v>
      </c>
      <c r="D1238" s="668" t="s">
        <v>1281</v>
      </c>
      <c r="E1238" s="668" t="s">
        <v>1495</v>
      </c>
      <c r="F1238" s="670" t="n">
        <v>-46650</v>
      </c>
      <c r="G1238" s="670" t="n">
        <v>0</v>
      </c>
      <c r="H1238" s="670" t="n">
        <v>46650</v>
      </c>
      <c r="I1238" s="670" t="n">
        <v>4846459971</v>
      </c>
      <c r="J1238" s="671" t="s">
        <v>1283</v>
      </c>
      <c r="L1238" s="672" t="n">
        <f aca="false">I1237+H1238</f>
        <v>4846459971</v>
      </c>
      <c r="M1238" s="672" t="n">
        <f aca="false">I1238-L1238</f>
        <v>0</v>
      </c>
    </row>
    <row r="1239" customFormat="false" ht="15" hidden="false" customHeight="false" outlineLevel="0" collapsed="false">
      <c r="A1239" s="668" t="s">
        <v>1490</v>
      </c>
      <c r="B1239" s="669" t="n">
        <v>44530</v>
      </c>
      <c r="C1239" s="668" t="s">
        <v>1280</v>
      </c>
      <c r="D1239" s="668" t="s">
        <v>1281</v>
      </c>
      <c r="E1239" s="668" t="s">
        <v>1292</v>
      </c>
      <c r="F1239" s="670" t="n">
        <v>-3513400</v>
      </c>
      <c r="G1239" s="670" t="n">
        <v>0</v>
      </c>
      <c r="H1239" s="670" t="n">
        <v>3513400</v>
      </c>
      <c r="I1239" s="670" t="n">
        <v>4849973371</v>
      </c>
      <c r="J1239" s="671" t="s">
        <v>1283</v>
      </c>
      <c r="L1239" s="672" t="n">
        <f aca="false">I1238+H1239</f>
        <v>4849973371</v>
      </c>
      <c r="M1239" s="672" t="n">
        <f aca="false">I1239-L1239</f>
        <v>0</v>
      </c>
    </row>
    <row r="1240" customFormat="false" ht="15" hidden="false" customHeight="false" outlineLevel="0" collapsed="false">
      <c r="A1240" s="668" t="s">
        <v>1490</v>
      </c>
      <c r="B1240" s="669" t="n">
        <v>44530</v>
      </c>
      <c r="C1240" s="668" t="s">
        <v>1280</v>
      </c>
      <c r="D1240" s="668" t="s">
        <v>1281</v>
      </c>
      <c r="E1240" s="668" t="s">
        <v>1293</v>
      </c>
      <c r="F1240" s="670" t="n">
        <v>-3730082</v>
      </c>
      <c r="G1240" s="670" t="n">
        <v>0</v>
      </c>
      <c r="H1240" s="670" t="n">
        <v>3730082</v>
      </c>
      <c r="I1240" s="670" t="n">
        <v>4853703453</v>
      </c>
      <c r="J1240" s="671" t="s">
        <v>1283</v>
      </c>
      <c r="L1240" s="672" t="n">
        <f aca="false">I1239+H1240</f>
        <v>4853703453</v>
      </c>
      <c r="M1240" s="672" t="n">
        <f aca="false">I1240-L1240</f>
        <v>0</v>
      </c>
    </row>
    <row r="1241" customFormat="false" ht="15" hidden="false" customHeight="false" outlineLevel="0" collapsed="false">
      <c r="A1241" s="668" t="s">
        <v>1490</v>
      </c>
      <c r="B1241" s="669" t="n">
        <v>44530</v>
      </c>
      <c r="C1241" s="668" t="s">
        <v>1280</v>
      </c>
      <c r="D1241" s="668" t="s">
        <v>1281</v>
      </c>
      <c r="E1241" s="668" t="s">
        <v>1376</v>
      </c>
      <c r="F1241" s="670" t="n">
        <v>-755000</v>
      </c>
      <c r="G1241" s="670" t="n">
        <v>0</v>
      </c>
      <c r="H1241" s="670" t="n">
        <v>755000</v>
      </c>
      <c r="I1241" s="670" t="n">
        <v>4854458453</v>
      </c>
      <c r="J1241" s="671" t="s">
        <v>1283</v>
      </c>
      <c r="L1241" s="672" t="n">
        <f aca="false">I1240+H1241</f>
        <v>4854458453</v>
      </c>
      <c r="M1241" s="672" t="n">
        <f aca="false">I1241-L1241</f>
        <v>0</v>
      </c>
    </row>
    <row r="1242" customFormat="false" ht="15" hidden="false" customHeight="false" outlineLevel="0" collapsed="false">
      <c r="A1242" s="668" t="s">
        <v>1490</v>
      </c>
      <c r="B1242" s="669" t="n">
        <v>44530</v>
      </c>
      <c r="C1242" s="668" t="s">
        <v>1280</v>
      </c>
      <c r="D1242" s="668" t="s">
        <v>1281</v>
      </c>
      <c r="E1242" s="668" t="s">
        <v>1414</v>
      </c>
      <c r="F1242" s="670" t="n">
        <v>-1510000</v>
      </c>
      <c r="G1242" s="670" t="n">
        <v>0</v>
      </c>
      <c r="H1242" s="670" t="n">
        <v>1510000</v>
      </c>
      <c r="I1242" s="670" t="n">
        <v>4855968453</v>
      </c>
      <c r="J1242" s="671" t="s">
        <v>1283</v>
      </c>
      <c r="L1242" s="672" t="n">
        <f aca="false">I1241+H1242</f>
        <v>4855968453</v>
      </c>
      <c r="M1242" s="672" t="n">
        <f aca="false">I1242-L1242</f>
        <v>0</v>
      </c>
    </row>
    <row r="1243" customFormat="false" ht="15" hidden="false" customHeight="false" outlineLevel="0" collapsed="false">
      <c r="A1243" s="668" t="s">
        <v>1490</v>
      </c>
      <c r="B1243" s="669" t="n">
        <v>44530</v>
      </c>
      <c r="C1243" s="668" t="s">
        <v>1280</v>
      </c>
      <c r="D1243" s="668" t="s">
        <v>1281</v>
      </c>
      <c r="E1243" s="668" t="s">
        <v>1292</v>
      </c>
      <c r="F1243" s="670" t="n">
        <v>-1008000</v>
      </c>
      <c r="G1243" s="670" t="n">
        <v>0</v>
      </c>
      <c r="H1243" s="670" t="n">
        <v>1008000</v>
      </c>
      <c r="I1243" s="670" t="n">
        <v>4856976453</v>
      </c>
      <c r="J1243" s="671" t="s">
        <v>1283</v>
      </c>
      <c r="L1243" s="672" t="n">
        <f aca="false">I1242+H1243</f>
        <v>4856976453</v>
      </c>
      <c r="M1243" s="672" t="n">
        <f aca="false">I1243-L1243</f>
        <v>0</v>
      </c>
    </row>
    <row r="1244" customFormat="false" ht="15" hidden="false" customHeight="false" outlineLevel="0" collapsed="false">
      <c r="A1244" s="668" t="s">
        <v>1490</v>
      </c>
      <c r="B1244" s="669" t="n">
        <v>44530</v>
      </c>
      <c r="C1244" s="668" t="s">
        <v>1280</v>
      </c>
      <c r="D1244" s="668" t="s">
        <v>1281</v>
      </c>
      <c r="E1244" s="668" t="s">
        <v>1312</v>
      </c>
      <c r="F1244" s="670" t="n">
        <v>-5000</v>
      </c>
      <c r="G1244" s="670" t="n">
        <v>0</v>
      </c>
      <c r="H1244" s="670" t="n">
        <v>5000</v>
      </c>
      <c r="I1244" s="670" t="n">
        <v>4856981453</v>
      </c>
      <c r="J1244" s="671" t="s">
        <v>1283</v>
      </c>
      <c r="L1244" s="672" t="n">
        <f aca="false">I1243+H1244</f>
        <v>4856981453</v>
      </c>
      <c r="M1244" s="672" t="n">
        <f aca="false">I1244-L1244</f>
        <v>0</v>
      </c>
    </row>
    <row r="1245" customFormat="false" ht="15" hidden="false" customHeight="false" outlineLevel="0" collapsed="false">
      <c r="A1245" s="668" t="s">
        <v>1490</v>
      </c>
      <c r="B1245" s="669" t="n">
        <v>44530</v>
      </c>
      <c r="C1245" s="668" t="s">
        <v>1280</v>
      </c>
      <c r="D1245" s="668" t="s">
        <v>1281</v>
      </c>
      <c r="E1245" s="668" t="s">
        <v>1309</v>
      </c>
      <c r="F1245" s="670" t="n">
        <v>-484000</v>
      </c>
      <c r="G1245" s="670" t="n">
        <v>0</v>
      </c>
      <c r="H1245" s="670" t="n">
        <v>484000</v>
      </c>
      <c r="I1245" s="670" t="n">
        <v>4857465453</v>
      </c>
      <c r="J1245" s="671" t="s">
        <v>1283</v>
      </c>
      <c r="L1245" s="672" t="n">
        <f aca="false">I1244+H1245</f>
        <v>4857465453</v>
      </c>
      <c r="M1245" s="672" t="n">
        <f aca="false">I1245-L1245</f>
        <v>0</v>
      </c>
    </row>
    <row r="1246" customFormat="false" ht="15" hidden="false" customHeight="false" outlineLevel="0" collapsed="false">
      <c r="A1246" s="668" t="s">
        <v>1490</v>
      </c>
      <c r="B1246" s="669" t="n">
        <v>44530</v>
      </c>
      <c r="C1246" s="668" t="s">
        <v>1280</v>
      </c>
      <c r="D1246" s="668" t="s">
        <v>1281</v>
      </c>
      <c r="E1246" s="668" t="s">
        <v>1432</v>
      </c>
      <c r="F1246" s="670" t="n">
        <v>-210000</v>
      </c>
      <c r="G1246" s="670" t="n">
        <v>0</v>
      </c>
      <c r="H1246" s="670" t="n">
        <v>210000</v>
      </c>
      <c r="I1246" s="670" t="n">
        <v>4857675453</v>
      </c>
      <c r="J1246" s="671" t="s">
        <v>1283</v>
      </c>
      <c r="L1246" s="672" t="n">
        <f aca="false">I1245+H1246</f>
        <v>4857675453</v>
      </c>
      <c r="M1246" s="672" t="n">
        <f aca="false">I1246-L1246</f>
        <v>0</v>
      </c>
    </row>
    <row r="1247" customFormat="false" ht="15" hidden="false" customHeight="false" outlineLevel="0" collapsed="false">
      <c r="A1247" s="668" t="s">
        <v>1490</v>
      </c>
      <c r="B1247" s="669" t="n">
        <v>44530</v>
      </c>
      <c r="C1247" s="668" t="s">
        <v>1280</v>
      </c>
      <c r="D1247" s="668" t="s">
        <v>1281</v>
      </c>
      <c r="E1247" s="668" t="s">
        <v>1316</v>
      </c>
      <c r="F1247" s="670" t="n">
        <v>-1481900</v>
      </c>
      <c r="G1247" s="670" t="n">
        <v>0</v>
      </c>
      <c r="H1247" s="670" t="n">
        <v>1481900</v>
      </c>
      <c r="I1247" s="670" t="n">
        <v>4859157353</v>
      </c>
      <c r="J1247" s="671" t="s">
        <v>1283</v>
      </c>
      <c r="L1247" s="672" t="n">
        <f aca="false">I1246+H1247</f>
        <v>4859157353</v>
      </c>
      <c r="M1247" s="672" t="n">
        <f aca="false">I1247-L1247</f>
        <v>0</v>
      </c>
    </row>
    <row r="1248" customFormat="false" ht="15" hidden="false" customHeight="false" outlineLevel="0" collapsed="false">
      <c r="A1248" s="668" t="s">
        <v>1490</v>
      </c>
      <c r="B1248" s="669" t="n">
        <v>44530</v>
      </c>
      <c r="C1248" s="668" t="s">
        <v>1280</v>
      </c>
      <c r="D1248" s="668" t="s">
        <v>1281</v>
      </c>
      <c r="E1248" s="668" t="s">
        <v>1318</v>
      </c>
      <c r="F1248" s="670" t="n">
        <v>-335600</v>
      </c>
      <c r="G1248" s="670" t="n">
        <v>0</v>
      </c>
      <c r="H1248" s="670" t="n">
        <v>335600</v>
      </c>
      <c r="I1248" s="670" t="n">
        <v>4859492953</v>
      </c>
      <c r="J1248" s="671" t="s">
        <v>1283</v>
      </c>
      <c r="L1248" s="672" t="n">
        <f aca="false">I1247+H1248</f>
        <v>4859492953</v>
      </c>
      <c r="M1248" s="672" t="n">
        <f aca="false">I1248-L1248</f>
        <v>0</v>
      </c>
    </row>
    <row r="1249" customFormat="false" ht="15" hidden="false" customHeight="false" outlineLevel="0" collapsed="false">
      <c r="A1249" s="668" t="s">
        <v>1490</v>
      </c>
      <c r="B1249" s="669" t="n">
        <v>44530</v>
      </c>
      <c r="C1249" s="668" t="s">
        <v>1280</v>
      </c>
      <c r="D1249" s="668" t="s">
        <v>1281</v>
      </c>
      <c r="E1249" s="668" t="s">
        <v>1494</v>
      </c>
      <c r="F1249" s="670" t="n">
        <v>-10008</v>
      </c>
      <c r="G1249" s="670" t="n">
        <v>0</v>
      </c>
      <c r="H1249" s="670" t="n">
        <v>10008</v>
      </c>
      <c r="I1249" s="670" t="n">
        <v>4859502961</v>
      </c>
      <c r="J1249" s="671" t="s">
        <v>1283</v>
      </c>
      <c r="L1249" s="672" t="n">
        <f aca="false">I1248+H1249</f>
        <v>4859502961</v>
      </c>
      <c r="M1249" s="672" t="n">
        <f aca="false">I1249-L1249</f>
        <v>0</v>
      </c>
    </row>
    <row r="1250" customFormat="false" ht="15" hidden="false" customHeight="false" outlineLevel="0" collapsed="false">
      <c r="A1250" s="668" t="s">
        <v>1490</v>
      </c>
      <c r="B1250" s="669" t="n">
        <v>44530</v>
      </c>
      <c r="C1250" s="668" t="s">
        <v>1280</v>
      </c>
      <c r="D1250" s="668" t="s">
        <v>1281</v>
      </c>
      <c r="E1250" s="668" t="s">
        <v>1287</v>
      </c>
      <c r="F1250" s="670" t="n">
        <v>-70000</v>
      </c>
      <c r="G1250" s="670" t="n">
        <v>0</v>
      </c>
      <c r="H1250" s="670" t="n">
        <v>70000</v>
      </c>
      <c r="I1250" s="670" t="n">
        <v>4859572961</v>
      </c>
      <c r="J1250" s="671" t="s">
        <v>1283</v>
      </c>
      <c r="L1250" s="672" t="n">
        <f aca="false">I1249+H1250</f>
        <v>4859572961</v>
      </c>
      <c r="M1250" s="672" t="n">
        <f aca="false">I1250-L1250</f>
        <v>0</v>
      </c>
    </row>
    <row r="1251" customFormat="false" ht="15" hidden="false" customHeight="false" outlineLevel="0" collapsed="false">
      <c r="A1251" s="668" t="s">
        <v>1490</v>
      </c>
      <c r="B1251" s="669" t="n">
        <v>44530</v>
      </c>
      <c r="C1251" s="668" t="s">
        <v>1280</v>
      </c>
      <c r="D1251" s="668" t="s">
        <v>1281</v>
      </c>
      <c r="E1251" s="668" t="s">
        <v>1287</v>
      </c>
      <c r="F1251" s="670" t="n">
        <v>-89698</v>
      </c>
      <c r="G1251" s="670" t="n">
        <v>0</v>
      </c>
      <c r="H1251" s="670" t="n">
        <v>89698</v>
      </c>
      <c r="I1251" s="670" t="n">
        <v>4859662659</v>
      </c>
      <c r="J1251" s="671" t="s">
        <v>1283</v>
      </c>
      <c r="L1251" s="672" t="n">
        <f aca="false">I1250+H1251</f>
        <v>4859662659</v>
      </c>
      <c r="M1251" s="672" t="n">
        <f aca="false">I1251-L1251</f>
        <v>0</v>
      </c>
    </row>
    <row r="1252" customFormat="false" ht="15" hidden="false" customHeight="false" outlineLevel="0" collapsed="false">
      <c r="A1252" s="668" t="s">
        <v>1490</v>
      </c>
      <c r="B1252" s="669" t="n">
        <v>44530</v>
      </c>
      <c r="C1252" s="668" t="s">
        <v>1280</v>
      </c>
      <c r="D1252" s="668" t="s">
        <v>1281</v>
      </c>
      <c r="E1252" s="668" t="s">
        <v>1376</v>
      </c>
      <c r="F1252" s="670" t="n">
        <v>-2104000</v>
      </c>
      <c r="G1252" s="670" t="n">
        <v>0</v>
      </c>
      <c r="H1252" s="670" t="n">
        <v>2104000</v>
      </c>
      <c r="I1252" s="670" t="n">
        <v>4861766659</v>
      </c>
      <c r="J1252" s="671" t="s">
        <v>1283</v>
      </c>
      <c r="L1252" s="672" t="n">
        <f aca="false">I1251+H1252</f>
        <v>4861766659</v>
      </c>
      <c r="M1252" s="672" t="n">
        <f aca="false">I1252-L1252</f>
        <v>0</v>
      </c>
    </row>
    <row r="1253" customFormat="false" ht="15" hidden="false" customHeight="false" outlineLevel="0" collapsed="false">
      <c r="A1253" s="668" t="s">
        <v>1490</v>
      </c>
      <c r="B1253" s="669" t="n">
        <v>44530</v>
      </c>
      <c r="C1253" s="668" t="s">
        <v>1285</v>
      </c>
      <c r="D1253" s="668" t="s">
        <v>1281</v>
      </c>
      <c r="E1253" s="668" t="s">
        <v>1320</v>
      </c>
      <c r="F1253" s="670" t="n">
        <v>-8000</v>
      </c>
      <c r="G1253" s="670" t="n">
        <v>0</v>
      </c>
      <c r="H1253" s="670" t="n">
        <v>8000</v>
      </c>
      <c r="I1253" s="670" t="n">
        <v>4861774659</v>
      </c>
      <c r="J1253" s="671" t="s">
        <v>1283</v>
      </c>
      <c r="L1253" s="672" t="n">
        <f aca="false">I1252+H1253</f>
        <v>4861774659</v>
      </c>
      <c r="M1253" s="672" t="n">
        <f aca="false">I1253-L1253</f>
        <v>0</v>
      </c>
    </row>
    <row r="1254" customFormat="false" ht="15" hidden="false" customHeight="false" outlineLevel="0" collapsed="false">
      <c r="A1254" s="668" t="s">
        <v>1490</v>
      </c>
      <c r="B1254" s="669" t="n">
        <v>44530</v>
      </c>
      <c r="C1254" s="668" t="s">
        <v>1429</v>
      </c>
      <c r="D1254" s="668" t="s">
        <v>1281</v>
      </c>
      <c r="E1254" s="668" t="s">
        <v>1496</v>
      </c>
      <c r="F1254" s="670" t="n">
        <v>-1889603</v>
      </c>
      <c r="G1254" s="670" t="n">
        <v>0</v>
      </c>
      <c r="H1254" s="670" t="n">
        <v>1889603</v>
      </c>
      <c r="I1254" s="670" t="n">
        <v>4863664262</v>
      </c>
      <c r="J1254" s="671" t="s">
        <v>1283</v>
      </c>
      <c r="L1254" s="672" t="n">
        <f aca="false">I1253+H1254</f>
        <v>4863664262</v>
      </c>
      <c r="M1254" s="672" t="n">
        <f aca="false">I1254-L1254</f>
        <v>0</v>
      </c>
    </row>
    <row r="1255" customFormat="false" ht="15" hidden="false" customHeight="false" outlineLevel="0" collapsed="false">
      <c r="A1255" s="668" t="s">
        <v>1497</v>
      </c>
      <c r="B1255" s="669" t="n">
        <v>44501</v>
      </c>
      <c r="C1255" s="668" t="s">
        <v>1280</v>
      </c>
      <c r="D1255" s="668" t="s">
        <v>1281</v>
      </c>
      <c r="E1255" s="668" t="s">
        <v>1498</v>
      </c>
      <c r="F1255" s="670" t="n">
        <v>12500</v>
      </c>
      <c r="G1255" s="670" t="n">
        <v>12500</v>
      </c>
      <c r="H1255" s="670" t="n">
        <v>0</v>
      </c>
      <c r="I1255" s="670" t="n">
        <v>4863651762</v>
      </c>
      <c r="J1255" s="671" t="s">
        <v>1499</v>
      </c>
      <c r="L1255" s="672" t="n">
        <f aca="false">I1254+H1255-G1255</f>
        <v>4863651762</v>
      </c>
      <c r="M1255" s="672" t="n">
        <f aca="false">I1255-L1255</f>
        <v>0</v>
      </c>
    </row>
    <row r="1256" customFormat="false" ht="15" hidden="false" customHeight="false" outlineLevel="0" collapsed="false">
      <c r="A1256" s="668" t="s">
        <v>1500</v>
      </c>
      <c r="B1256" s="669" t="n">
        <v>44501</v>
      </c>
      <c r="C1256" s="668" t="s">
        <v>1501</v>
      </c>
      <c r="D1256" s="668" t="s">
        <v>1281</v>
      </c>
      <c r="E1256" s="668" t="s">
        <v>1502</v>
      </c>
      <c r="F1256" s="670" t="n">
        <v>-55550000</v>
      </c>
      <c r="G1256" s="670" t="n">
        <v>0</v>
      </c>
      <c r="H1256" s="670" t="n">
        <v>55550000</v>
      </c>
      <c r="I1256" s="670" t="n">
        <v>4919201762</v>
      </c>
      <c r="J1256" s="671" t="s">
        <v>1503</v>
      </c>
      <c r="L1256" s="672" t="n">
        <f aca="false">I1255+H1256-G1256</f>
        <v>4919201762</v>
      </c>
      <c r="M1256" s="672" t="n">
        <f aca="false">I1256-L1256</f>
        <v>0</v>
      </c>
    </row>
    <row r="1257" customFormat="false" ht="15" hidden="false" customHeight="false" outlineLevel="0" collapsed="false">
      <c r="A1257" s="668" t="s">
        <v>1504</v>
      </c>
      <c r="B1257" s="669" t="n">
        <v>44527</v>
      </c>
      <c r="C1257" s="668" t="s">
        <v>1501</v>
      </c>
      <c r="D1257" s="668" t="s">
        <v>1281</v>
      </c>
      <c r="E1257" s="668" t="s">
        <v>1505</v>
      </c>
      <c r="F1257" s="670" t="n">
        <v>-5000</v>
      </c>
      <c r="G1257" s="670" t="n">
        <v>0</v>
      </c>
      <c r="H1257" s="670" t="n">
        <v>5000</v>
      </c>
      <c r="I1257" s="670" t="n">
        <v>4919206762</v>
      </c>
      <c r="J1257" s="671" t="s">
        <v>1503</v>
      </c>
      <c r="L1257" s="672" t="n">
        <f aca="false">I1256+H1257-G1257</f>
        <v>4919206762</v>
      </c>
      <c r="M1257" s="672" t="n">
        <f aca="false">I1257-L1257</f>
        <v>0</v>
      </c>
    </row>
    <row r="1258" customFormat="false" ht="15" hidden="false" customHeight="false" outlineLevel="0" collapsed="false">
      <c r="A1258" s="668" t="s">
        <v>1506</v>
      </c>
      <c r="B1258" s="669" t="n">
        <v>44501</v>
      </c>
      <c r="C1258" s="668" t="s">
        <v>1501</v>
      </c>
      <c r="D1258" s="668" t="s">
        <v>1281</v>
      </c>
      <c r="E1258" s="668" t="s">
        <v>1507</v>
      </c>
      <c r="F1258" s="670" t="n">
        <v>55550000</v>
      </c>
      <c r="G1258" s="670" t="n">
        <v>55550000</v>
      </c>
      <c r="H1258" s="670" t="n">
        <v>0</v>
      </c>
      <c r="I1258" s="670" t="n">
        <v>4863656762</v>
      </c>
      <c r="J1258" s="671" t="s">
        <v>1508</v>
      </c>
      <c r="L1258" s="672" t="n">
        <f aca="false">I1257+H1258-G1258</f>
        <v>4863656762</v>
      </c>
      <c r="M1258" s="672" t="n">
        <f aca="false">I1258-L1258</f>
        <v>0</v>
      </c>
    </row>
    <row r="1259" customFormat="false" ht="15" hidden="false" customHeight="false" outlineLevel="0" collapsed="false">
      <c r="A1259" s="668" t="s">
        <v>1509</v>
      </c>
      <c r="B1259" s="669" t="n">
        <v>44501</v>
      </c>
      <c r="C1259" s="668" t="s">
        <v>1501</v>
      </c>
      <c r="D1259" s="668" t="s">
        <v>1281</v>
      </c>
      <c r="E1259" s="668" t="s">
        <v>1510</v>
      </c>
      <c r="F1259" s="670" t="n">
        <v>365557000</v>
      </c>
      <c r="G1259" s="670" t="n">
        <v>365557000</v>
      </c>
      <c r="H1259" s="670" t="n">
        <v>0</v>
      </c>
      <c r="I1259" s="670" t="n">
        <v>4498099762</v>
      </c>
      <c r="J1259" s="671" t="s">
        <v>1508</v>
      </c>
      <c r="L1259" s="672" t="n">
        <f aca="false">I1258+H1259-G1259</f>
        <v>4498099762</v>
      </c>
      <c r="M1259" s="672" t="n">
        <f aca="false">I1259-L1259</f>
        <v>0</v>
      </c>
    </row>
    <row r="1260" customFormat="false" ht="15" hidden="false" customHeight="false" outlineLevel="0" collapsed="false">
      <c r="A1260" s="668" t="s">
        <v>1511</v>
      </c>
      <c r="B1260" s="669" t="n">
        <v>44501</v>
      </c>
      <c r="C1260" s="668" t="s">
        <v>1501</v>
      </c>
      <c r="D1260" s="668" t="s">
        <v>1281</v>
      </c>
      <c r="E1260" s="668" t="s">
        <v>1512</v>
      </c>
      <c r="F1260" s="670" t="n">
        <v>2284600</v>
      </c>
      <c r="G1260" s="670" t="n">
        <v>2284600</v>
      </c>
      <c r="H1260" s="670" t="n">
        <v>0</v>
      </c>
      <c r="I1260" s="670" t="n">
        <v>4495815162</v>
      </c>
      <c r="J1260" s="671" t="s">
        <v>1508</v>
      </c>
      <c r="L1260" s="672" t="n">
        <f aca="false">I1259+H1260-G1260</f>
        <v>4495815162</v>
      </c>
      <c r="M1260" s="672" t="n">
        <f aca="false">I1260-L1260</f>
        <v>0</v>
      </c>
    </row>
    <row r="1261" customFormat="false" ht="15" hidden="false" customHeight="false" outlineLevel="0" collapsed="false">
      <c r="A1261" s="668" t="s">
        <v>1513</v>
      </c>
      <c r="B1261" s="669" t="n">
        <v>44501</v>
      </c>
      <c r="C1261" s="668" t="s">
        <v>1501</v>
      </c>
      <c r="D1261" s="668" t="s">
        <v>1281</v>
      </c>
      <c r="E1261" s="668" t="s">
        <v>1507</v>
      </c>
      <c r="F1261" s="670" t="n">
        <v>12931446</v>
      </c>
      <c r="G1261" s="670" t="n">
        <v>12931446</v>
      </c>
      <c r="H1261" s="670" t="n">
        <v>0</v>
      </c>
      <c r="I1261" s="670" t="n">
        <v>4482883716</v>
      </c>
      <c r="J1261" s="671" t="s">
        <v>1508</v>
      </c>
      <c r="L1261" s="672" t="n">
        <f aca="false">I1260+H1261-G1261</f>
        <v>4482883716</v>
      </c>
      <c r="M1261" s="672" t="n">
        <f aca="false">I1261-L1261</f>
        <v>0</v>
      </c>
    </row>
    <row r="1262" customFormat="false" ht="15" hidden="false" customHeight="false" outlineLevel="0" collapsed="false">
      <c r="A1262" s="668" t="s">
        <v>1514</v>
      </c>
      <c r="B1262" s="669" t="n">
        <v>44502</v>
      </c>
      <c r="C1262" s="668" t="s">
        <v>1501</v>
      </c>
      <c r="D1262" s="668" t="s">
        <v>1281</v>
      </c>
      <c r="E1262" s="668" t="s">
        <v>1507</v>
      </c>
      <c r="F1262" s="670" t="n">
        <v>1995698</v>
      </c>
      <c r="G1262" s="670" t="n">
        <v>1995698</v>
      </c>
      <c r="H1262" s="670" t="n">
        <v>0</v>
      </c>
      <c r="I1262" s="670" t="n">
        <v>4480888018</v>
      </c>
      <c r="J1262" s="671" t="s">
        <v>1508</v>
      </c>
      <c r="L1262" s="672" t="n">
        <f aca="false">I1261+H1262-G1262</f>
        <v>4480888018</v>
      </c>
      <c r="M1262" s="672" t="n">
        <f aca="false">I1262-L1262</f>
        <v>0</v>
      </c>
    </row>
    <row r="1263" customFormat="false" ht="15" hidden="false" customHeight="false" outlineLevel="0" collapsed="false">
      <c r="A1263" s="668" t="s">
        <v>1515</v>
      </c>
      <c r="B1263" s="669" t="n">
        <v>44502</v>
      </c>
      <c r="C1263" s="668" t="s">
        <v>1501</v>
      </c>
      <c r="D1263" s="668" t="s">
        <v>1281</v>
      </c>
      <c r="E1263" s="668" t="s">
        <v>1510</v>
      </c>
      <c r="F1263" s="670" t="n">
        <v>148535000</v>
      </c>
      <c r="G1263" s="670" t="n">
        <v>148535000</v>
      </c>
      <c r="H1263" s="670" t="n">
        <v>0</v>
      </c>
      <c r="I1263" s="670" t="n">
        <v>4332353018</v>
      </c>
      <c r="J1263" s="671" t="s">
        <v>1508</v>
      </c>
      <c r="L1263" s="672" t="n">
        <f aca="false">I1262+H1263-G1263</f>
        <v>4332353018</v>
      </c>
      <c r="M1263" s="672" t="n">
        <f aca="false">I1263-L1263</f>
        <v>0</v>
      </c>
    </row>
    <row r="1264" customFormat="false" ht="15" hidden="false" customHeight="false" outlineLevel="0" collapsed="false">
      <c r="A1264" s="668" t="s">
        <v>1516</v>
      </c>
      <c r="B1264" s="669" t="n">
        <v>44503</v>
      </c>
      <c r="C1264" s="668" t="s">
        <v>1501</v>
      </c>
      <c r="D1264" s="668" t="s">
        <v>1281</v>
      </c>
      <c r="E1264" s="668" t="s">
        <v>1510</v>
      </c>
      <c r="F1264" s="670" t="n">
        <v>71776000</v>
      </c>
      <c r="G1264" s="670" t="n">
        <v>71776000</v>
      </c>
      <c r="H1264" s="670" t="n">
        <v>0</v>
      </c>
      <c r="I1264" s="670" t="n">
        <v>4260577018</v>
      </c>
      <c r="J1264" s="671" t="s">
        <v>1508</v>
      </c>
      <c r="L1264" s="672" t="n">
        <f aca="false">I1263+H1264-G1264</f>
        <v>4260577018</v>
      </c>
      <c r="M1264" s="672" t="n">
        <f aca="false">I1264-L1264</f>
        <v>0</v>
      </c>
    </row>
    <row r="1265" customFormat="false" ht="15" hidden="false" customHeight="false" outlineLevel="0" collapsed="false">
      <c r="A1265" s="668" t="s">
        <v>1517</v>
      </c>
      <c r="B1265" s="669" t="n">
        <v>44503</v>
      </c>
      <c r="C1265" s="668" t="s">
        <v>1501</v>
      </c>
      <c r="D1265" s="668" t="s">
        <v>1281</v>
      </c>
      <c r="E1265" s="668" t="s">
        <v>1507</v>
      </c>
      <c r="F1265" s="670" t="n">
        <v>2137500</v>
      </c>
      <c r="G1265" s="670" t="n">
        <v>2137500</v>
      </c>
      <c r="H1265" s="670" t="n">
        <v>0</v>
      </c>
      <c r="I1265" s="670" t="n">
        <v>4258439518</v>
      </c>
      <c r="J1265" s="671" t="s">
        <v>1508</v>
      </c>
      <c r="L1265" s="672" t="n">
        <f aca="false">I1264+H1265-G1265</f>
        <v>4258439518</v>
      </c>
      <c r="M1265" s="672" t="n">
        <f aca="false">I1265-L1265</f>
        <v>0</v>
      </c>
    </row>
    <row r="1266" customFormat="false" ht="15" hidden="false" customHeight="false" outlineLevel="0" collapsed="false">
      <c r="A1266" s="668" t="s">
        <v>1518</v>
      </c>
      <c r="B1266" s="669" t="n">
        <v>44504</v>
      </c>
      <c r="C1266" s="668" t="s">
        <v>1501</v>
      </c>
      <c r="D1266" s="668" t="s">
        <v>1281</v>
      </c>
      <c r="E1266" s="668" t="s">
        <v>1519</v>
      </c>
      <c r="F1266" s="670" t="n">
        <v>192000000</v>
      </c>
      <c r="G1266" s="670" t="n">
        <v>192000000</v>
      </c>
      <c r="H1266" s="670" t="n">
        <v>0</v>
      </c>
      <c r="I1266" s="670" t="n">
        <v>4066439518</v>
      </c>
      <c r="J1266" s="671" t="s">
        <v>1508</v>
      </c>
      <c r="L1266" s="672" t="n">
        <f aca="false">I1265+H1266-G1266</f>
        <v>4066439518</v>
      </c>
      <c r="M1266" s="672" t="n">
        <f aca="false">I1266-L1266</f>
        <v>0</v>
      </c>
    </row>
    <row r="1267" customFormat="false" ht="15" hidden="false" customHeight="false" outlineLevel="0" collapsed="false">
      <c r="A1267" s="668" t="s">
        <v>1520</v>
      </c>
      <c r="B1267" s="669" t="n">
        <v>44504</v>
      </c>
      <c r="C1267" s="668" t="s">
        <v>1501</v>
      </c>
      <c r="D1267" s="668" t="s">
        <v>1281</v>
      </c>
      <c r="E1267" s="668" t="s">
        <v>1510</v>
      </c>
      <c r="F1267" s="670" t="n">
        <v>160001000</v>
      </c>
      <c r="G1267" s="670" t="n">
        <v>160001000</v>
      </c>
      <c r="H1267" s="670" t="n">
        <v>0</v>
      </c>
      <c r="I1267" s="670" t="n">
        <v>3906438518</v>
      </c>
      <c r="J1267" s="671" t="s">
        <v>1508</v>
      </c>
      <c r="L1267" s="672" t="n">
        <f aca="false">I1266+H1267-G1267</f>
        <v>3906438518</v>
      </c>
      <c r="M1267" s="672" t="n">
        <f aca="false">I1267-L1267</f>
        <v>0</v>
      </c>
    </row>
    <row r="1268" customFormat="false" ht="15" hidden="false" customHeight="false" outlineLevel="0" collapsed="false">
      <c r="A1268" s="668" t="s">
        <v>1521</v>
      </c>
      <c r="B1268" s="669" t="n">
        <v>44504</v>
      </c>
      <c r="C1268" s="668" t="s">
        <v>1501</v>
      </c>
      <c r="D1268" s="668" t="s">
        <v>1281</v>
      </c>
      <c r="E1268" s="668" t="s">
        <v>1507</v>
      </c>
      <c r="F1268" s="670" t="n">
        <v>3413000</v>
      </c>
      <c r="G1268" s="670" t="n">
        <v>3413000</v>
      </c>
      <c r="H1268" s="670" t="n">
        <v>0</v>
      </c>
      <c r="I1268" s="670" t="n">
        <v>3903025518</v>
      </c>
      <c r="J1268" s="671" t="s">
        <v>1508</v>
      </c>
      <c r="L1268" s="672" t="n">
        <f aca="false">I1267+H1268-G1268</f>
        <v>3903025518</v>
      </c>
      <c r="M1268" s="672" t="n">
        <f aca="false">I1268-L1268</f>
        <v>0</v>
      </c>
    </row>
    <row r="1269" customFormat="false" ht="15" hidden="false" customHeight="false" outlineLevel="0" collapsed="false">
      <c r="A1269" s="668" t="s">
        <v>1522</v>
      </c>
      <c r="B1269" s="669" t="n">
        <v>44505</v>
      </c>
      <c r="C1269" s="668" t="s">
        <v>1501</v>
      </c>
      <c r="D1269" s="668" t="s">
        <v>1281</v>
      </c>
      <c r="E1269" s="668" t="s">
        <v>1510</v>
      </c>
      <c r="F1269" s="670" t="n">
        <v>184175000</v>
      </c>
      <c r="G1269" s="670" t="n">
        <v>184175000</v>
      </c>
      <c r="H1269" s="670" t="n">
        <v>0</v>
      </c>
      <c r="I1269" s="670" t="n">
        <v>3718850518</v>
      </c>
      <c r="J1269" s="671" t="s">
        <v>1508</v>
      </c>
      <c r="L1269" s="672" t="n">
        <f aca="false">I1268+H1269-G1269</f>
        <v>3718850518</v>
      </c>
      <c r="M1269" s="672" t="n">
        <f aca="false">I1269-L1269</f>
        <v>0</v>
      </c>
    </row>
    <row r="1270" customFormat="false" ht="15" hidden="false" customHeight="false" outlineLevel="0" collapsed="false">
      <c r="A1270" s="668" t="s">
        <v>1523</v>
      </c>
      <c r="B1270" s="669" t="n">
        <v>44505</v>
      </c>
      <c r="C1270" s="668" t="s">
        <v>1501</v>
      </c>
      <c r="D1270" s="668" t="s">
        <v>1281</v>
      </c>
      <c r="E1270" s="668" t="s">
        <v>1507</v>
      </c>
      <c r="F1270" s="670" t="n">
        <v>508100</v>
      </c>
      <c r="G1270" s="670" t="n">
        <v>508100</v>
      </c>
      <c r="H1270" s="670" t="n">
        <v>0</v>
      </c>
      <c r="I1270" s="670" t="n">
        <v>3718342418</v>
      </c>
      <c r="J1270" s="671" t="s">
        <v>1508</v>
      </c>
      <c r="L1270" s="672" t="n">
        <f aca="false">I1269+H1270-G1270</f>
        <v>3718342418</v>
      </c>
      <c r="M1270" s="672" t="n">
        <f aca="false">I1270-L1270</f>
        <v>0</v>
      </c>
    </row>
    <row r="1271" customFormat="false" ht="15" hidden="false" customHeight="false" outlineLevel="0" collapsed="false">
      <c r="A1271" s="668" t="s">
        <v>1524</v>
      </c>
      <c r="B1271" s="669" t="n">
        <v>44506</v>
      </c>
      <c r="C1271" s="668" t="s">
        <v>1501</v>
      </c>
      <c r="D1271" s="668" t="s">
        <v>1281</v>
      </c>
      <c r="E1271" s="668" t="s">
        <v>1525</v>
      </c>
      <c r="F1271" s="670" t="n">
        <v>4000000</v>
      </c>
      <c r="G1271" s="670" t="n">
        <v>4000000</v>
      </c>
      <c r="H1271" s="670" t="n">
        <v>0</v>
      </c>
      <c r="I1271" s="670" t="n">
        <v>3714342418</v>
      </c>
      <c r="J1271" s="671" t="s">
        <v>1508</v>
      </c>
      <c r="L1271" s="672" t="n">
        <f aca="false">I1270+H1271-G1271</f>
        <v>3714342418</v>
      </c>
      <c r="M1271" s="672" t="n">
        <f aca="false">I1271-L1271</f>
        <v>0</v>
      </c>
    </row>
    <row r="1272" customFormat="false" ht="15" hidden="false" customHeight="false" outlineLevel="0" collapsed="false">
      <c r="A1272" s="668" t="s">
        <v>1526</v>
      </c>
      <c r="B1272" s="669" t="n">
        <v>44506</v>
      </c>
      <c r="C1272" s="668" t="s">
        <v>1501</v>
      </c>
      <c r="D1272" s="668" t="s">
        <v>1281</v>
      </c>
      <c r="E1272" s="668" t="s">
        <v>1507</v>
      </c>
      <c r="F1272" s="670" t="n">
        <v>14171770</v>
      </c>
      <c r="G1272" s="670" t="n">
        <v>14171770</v>
      </c>
      <c r="H1272" s="670" t="n">
        <v>0</v>
      </c>
      <c r="I1272" s="670" t="n">
        <v>3700170648</v>
      </c>
      <c r="J1272" s="671" t="s">
        <v>1508</v>
      </c>
      <c r="L1272" s="672" t="n">
        <f aca="false">I1271+H1272-G1272</f>
        <v>3700170648</v>
      </c>
      <c r="M1272" s="672" t="n">
        <f aca="false">I1272-L1272</f>
        <v>0</v>
      </c>
    </row>
    <row r="1273" customFormat="false" ht="15" hidden="false" customHeight="false" outlineLevel="0" collapsed="false">
      <c r="A1273" s="668" t="s">
        <v>1527</v>
      </c>
      <c r="B1273" s="669" t="n">
        <v>44508</v>
      </c>
      <c r="C1273" s="668" t="s">
        <v>1501</v>
      </c>
      <c r="D1273" s="668" t="s">
        <v>1281</v>
      </c>
      <c r="E1273" s="668" t="s">
        <v>1507</v>
      </c>
      <c r="F1273" s="670" t="n">
        <v>15456950</v>
      </c>
      <c r="G1273" s="670" t="n">
        <v>15456950</v>
      </c>
      <c r="H1273" s="670" t="n">
        <v>0</v>
      </c>
      <c r="I1273" s="670" t="n">
        <v>3684713698</v>
      </c>
      <c r="J1273" s="671" t="s">
        <v>1508</v>
      </c>
      <c r="L1273" s="672" t="n">
        <f aca="false">I1272+H1273-G1273</f>
        <v>3684713698</v>
      </c>
      <c r="M1273" s="672" t="n">
        <f aca="false">I1273-L1273</f>
        <v>0</v>
      </c>
    </row>
    <row r="1274" customFormat="false" ht="15" hidden="false" customHeight="false" outlineLevel="0" collapsed="false">
      <c r="A1274" s="668" t="s">
        <v>1528</v>
      </c>
      <c r="B1274" s="669" t="n">
        <v>44508</v>
      </c>
      <c r="C1274" s="668" t="s">
        <v>1501</v>
      </c>
      <c r="D1274" s="668" t="s">
        <v>1281</v>
      </c>
      <c r="E1274" s="668" t="s">
        <v>1510</v>
      </c>
      <c r="F1274" s="670" t="n">
        <v>387031000</v>
      </c>
      <c r="G1274" s="670" t="n">
        <v>387031000</v>
      </c>
      <c r="H1274" s="670" t="n">
        <v>0</v>
      </c>
      <c r="I1274" s="670" t="n">
        <v>3297682698</v>
      </c>
      <c r="J1274" s="671" t="s">
        <v>1508</v>
      </c>
      <c r="L1274" s="672" t="n">
        <f aca="false">I1273+H1274-G1274</f>
        <v>3297682698</v>
      </c>
      <c r="M1274" s="672" t="n">
        <f aca="false">I1274-L1274</f>
        <v>0</v>
      </c>
    </row>
    <row r="1275" customFormat="false" ht="15" hidden="false" customHeight="false" outlineLevel="0" collapsed="false">
      <c r="A1275" s="668" t="s">
        <v>1529</v>
      </c>
      <c r="B1275" s="669" t="n">
        <v>44508</v>
      </c>
      <c r="C1275" s="668" t="s">
        <v>1501</v>
      </c>
      <c r="D1275" s="668" t="s">
        <v>1281</v>
      </c>
      <c r="E1275" s="668" t="s">
        <v>1507</v>
      </c>
      <c r="F1275" s="670" t="n">
        <v>300000</v>
      </c>
      <c r="G1275" s="670" t="n">
        <v>300000</v>
      </c>
      <c r="H1275" s="670" t="n">
        <v>0</v>
      </c>
      <c r="I1275" s="670" t="n">
        <v>3297382698</v>
      </c>
      <c r="J1275" s="671" t="s">
        <v>1508</v>
      </c>
      <c r="L1275" s="672" t="n">
        <f aca="false">I1274+H1275-G1275</f>
        <v>3297382698</v>
      </c>
      <c r="M1275" s="672" t="n">
        <f aca="false">I1275-L1275</f>
        <v>0</v>
      </c>
    </row>
    <row r="1276" customFormat="false" ht="15" hidden="false" customHeight="false" outlineLevel="0" collapsed="false">
      <c r="A1276" s="668" t="s">
        <v>1530</v>
      </c>
      <c r="B1276" s="669" t="n">
        <v>44509</v>
      </c>
      <c r="C1276" s="668" t="s">
        <v>1501</v>
      </c>
      <c r="D1276" s="668" t="s">
        <v>1281</v>
      </c>
      <c r="E1276" s="668" t="s">
        <v>1512</v>
      </c>
      <c r="F1276" s="670" t="n">
        <v>1896700</v>
      </c>
      <c r="G1276" s="670" t="n">
        <v>1896700</v>
      </c>
      <c r="H1276" s="670" t="n">
        <v>0</v>
      </c>
      <c r="I1276" s="670" t="n">
        <v>3295485998</v>
      </c>
      <c r="J1276" s="671" t="s">
        <v>1508</v>
      </c>
      <c r="L1276" s="672" t="n">
        <f aca="false">I1275+H1276-G1276</f>
        <v>3295485998</v>
      </c>
      <c r="M1276" s="672" t="n">
        <f aca="false">I1276-L1276</f>
        <v>0</v>
      </c>
    </row>
    <row r="1277" customFormat="false" ht="15" hidden="false" customHeight="false" outlineLevel="0" collapsed="false">
      <c r="A1277" s="668" t="s">
        <v>1531</v>
      </c>
      <c r="B1277" s="669" t="n">
        <v>44509</v>
      </c>
      <c r="C1277" s="668" t="s">
        <v>1501</v>
      </c>
      <c r="D1277" s="668" t="s">
        <v>1281</v>
      </c>
      <c r="E1277" s="668" t="s">
        <v>1510</v>
      </c>
      <c r="F1277" s="670" t="n">
        <v>144395000</v>
      </c>
      <c r="G1277" s="670" t="n">
        <v>144395000</v>
      </c>
      <c r="H1277" s="670" t="n">
        <v>0</v>
      </c>
      <c r="I1277" s="670" t="n">
        <v>3151090998</v>
      </c>
      <c r="J1277" s="671" t="s">
        <v>1508</v>
      </c>
      <c r="L1277" s="672" t="n">
        <f aca="false">I1276+H1277-G1277</f>
        <v>3151090998</v>
      </c>
      <c r="M1277" s="672" t="n">
        <f aca="false">I1277-L1277</f>
        <v>0</v>
      </c>
    </row>
    <row r="1278" customFormat="false" ht="15" hidden="false" customHeight="false" outlineLevel="0" collapsed="false">
      <c r="A1278" s="668" t="s">
        <v>1532</v>
      </c>
      <c r="B1278" s="669" t="n">
        <v>44509</v>
      </c>
      <c r="C1278" s="668" t="s">
        <v>1501</v>
      </c>
      <c r="D1278" s="668" t="s">
        <v>1281</v>
      </c>
      <c r="E1278" s="668" t="s">
        <v>1507</v>
      </c>
      <c r="F1278" s="670" t="n">
        <v>11736486</v>
      </c>
      <c r="G1278" s="670" t="n">
        <v>11736486</v>
      </c>
      <c r="H1278" s="670" t="n">
        <v>0</v>
      </c>
      <c r="I1278" s="670" t="n">
        <v>3139354512</v>
      </c>
      <c r="J1278" s="671" t="s">
        <v>1508</v>
      </c>
      <c r="L1278" s="672" t="n">
        <f aca="false">I1277+H1278-G1278</f>
        <v>3139354512</v>
      </c>
      <c r="M1278" s="672" t="n">
        <f aca="false">I1278-L1278</f>
        <v>0</v>
      </c>
    </row>
    <row r="1279" customFormat="false" ht="15" hidden="false" customHeight="false" outlineLevel="0" collapsed="false">
      <c r="A1279" s="668" t="s">
        <v>1533</v>
      </c>
      <c r="B1279" s="669" t="n">
        <v>44510</v>
      </c>
      <c r="C1279" s="668" t="s">
        <v>1501</v>
      </c>
      <c r="D1279" s="668" t="s">
        <v>1281</v>
      </c>
      <c r="E1279" s="668" t="s">
        <v>1510</v>
      </c>
      <c r="F1279" s="670" t="n">
        <v>148047000</v>
      </c>
      <c r="G1279" s="670" t="n">
        <v>148047000</v>
      </c>
      <c r="H1279" s="670" t="n">
        <v>0</v>
      </c>
      <c r="I1279" s="670" t="n">
        <v>2991307512</v>
      </c>
      <c r="J1279" s="671" t="s">
        <v>1508</v>
      </c>
      <c r="L1279" s="672" t="n">
        <f aca="false">I1278+H1279-G1279</f>
        <v>2991307512</v>
      </c>
      <c r="M1279" s="672" t="n">
        <f aca="false">I1279-L1279</f>
        <v>0</v>
      </c>
    </row>
    <row r="1280" customFormat="false" ht="15" hidden="false" customHeight="false" outlineLevel="0" collapsed="false">
      <c r="A1280" s="668" t="s">
        <v>1534</v>
      </c>
      <c r="B1280" s="669" t="n">
        <v>44510</v>
      </c>
      <c r="C1280" s="668" t="s">
        <v>1501</v>
      </c>
      <c r="D1280" s="668" t="s">
        <v>1281</v>
      </c>
      <c r="E1280" s="668" t="s">
        <v>1507</v>
      </c>
      <c r="F1280" s="670" t="n">
        <v>1365500</v>
      </c>
      <c r="G1280" s="670" t="n">
        <v>1365500</v>
      </c>
      <c r="H1280" s="670" t="n">
        <v>0</v>
      </c>
      <c r="I1280" s="670" t="n">
        <v>2989942012</v>
      </c>
      <c r="J1280" s="671" t="s">
        <v>1508</v>
      </c>
      <c r="L1280" s="672" t="n">
        <f aca="false">I1279+H1280-G1280</f>
        <v>2989942012</v>
      </c>
      <c r="M1280" s="672" t="n">
        <f aca="false">I1280-L1280</f>
        <v>0</v>
      </c>
    </row>
    <row r="1281" customFormat="false" ht="15" hidden="false" customHeight="false" outlineLevel="0" collapsed="false">
      <c r="A1281" s="668" t="s">
        <v>1535</v>
      </c>
      <c r="B1281" s="669" t="n">
        <v>44510</v>
      </c>
      <c r="C1281" s="668" t="s">
        <v>1501</v>
      </c>
      <c r="D1281" s="668" t="s">
        <v>1281</v>
      </c>
      <c r="E1281" s="668" t="s">
        <v>1507</v>
      </c>
      <c r="F1281" s="670" t="n">
        <v>1500000</v>
      </c>
      <c r="G1281" s="670" t="n">
        <v>1500000</v>
      </c>
      <c r="H1281" s="670" t="n">
        <v>0</v>
      </c>
      <c r="I1281" s="670" t="n">
        <v>2988442012</v>
      </c>
      <c r="J1281" s="671" t="s">
        <v>1508</v>
      </c>
      <c r="L1281" s="672" t="n">
        <f aca="false">I1280+H1281-G1281</f>
        <v>2988442012</v>
      </c>
      <c r="M1281" s="672" t="n">
        <f aca="false">I1281-L1281</f>
        <v>0</v>
      </c>
    </row>
    <row r="1282" customFormat="false" ht="15" hidden="false" customHeight="false" outlineLevel="0" collapsed="false">
      <c r="A1282" s="668" t="s">
        <v>1536</v>
      </c>
      <c r="B1282" s="669" t="n">
        <v>44511</v>
      </c>
      <c r="C1282" s="668" t="s">
        <v>1501</v>
      </c>
      <c r="D1282" s="668" t="s">
        <v>1281</v>
      </c>
      <c r="E1282" s="668" t="s">
        <v>1519</v>
      </c>
      <c r="F1282" s="670" t="n">
        <v>85000000</v>
      </c>
      <c r="G1282" s="670" t="n">
        <v>85000000</v>
      </c>
      <c r="H1282" s="670" t="n">
        <v>0</v>
      </c>
      <c r="I1282" s="670" t="n">
        <v>2903442012</v>
      </c>
      <c r="J1282" s="671" t="s">
        <v>1508</v>
      </c>
      <c r="L1282" s="672" t="n">
        <f aca="false">I1281+H1282-G1282</f>
        <v>2903442012</v>
      </c>
      <c r="M1282" s="672" t="n">
        <f aca="false">I1282-L1282</f>
        <v>0</v>
      </c>
    </row>
    <row r="1283" customFormat="false" ht="15" hidden="false" customHeight="false" outlineLevel="0" collapsed="false">
      <c r="A1283" s="668" t="s">
        <v>1537</v>
      </c>
      <c r="B1283" s="669" t="n">
        <v>44511</v>
      </c>
      <c r="C1283" s="668" t="s">
        <v>1501</v>
      </c>
      <c r="D1283" s="668" t="s">
        <v>1281</v>
      </c>
      <c r="E1283" s="668" t="s">
        <v>1507</v>
      </c>
      <c r="F1283" s="670" t="n">
        <v>11972394</v>
      </c>
      <c r="G1283" s="670" t="n">
        <v>11972394</v>
      </c>
      <c r="H1283" s="670" t="n">
        <v>0</v>
      </c>
      <c r="I1283" s="670" t="n">
        <v>2891469618</v>
      </c>
      <c r="J1283" s="671" t="s">
        <v>1508</v>
      </c>
      <c r="L1283" s="672" t="n">
        <f aca="false">I1282+H1283-G1283</f>
        <v>2891469618</v>
      </c>
      <c r="M1283" s="672" t="n">
        <f aca="false">I1283-L1283</f>
        <v>0</v>
      </c>
    </row>
    <row r="1284" customFormat="false" ht="15" hidden="false" customHeight="false" outlineLevel="0" collapsed="false">
      <c r="A1284" s="668" t="s">
        <v>1538</v>
      </c>
      <c r="B1284" s="669" t="n">
        <v>44511</v>
      </c>
      <c r="C1284" s="668" t="s">
        <v>1501</v>
      </c>
      <c r="D1284" s="668" t="s">
        <v>1281</v>
      </c>
      <c r="E1284" s="668" t="s">
        <v>1510</v>
      </c>
      <c r="F1284" s="670" t="n">
        <v>137163000</v>
      </c>
      <c r="G1284" s="670" t="n">
        <v>137163000</v>
      </c>
      <c r="H1284" s="670" t="n">
        <v>0</v>
      </c>
      <c r="I1284" s="670" t="n">
        <v>2754306618</v>
      </c>
      <c r="J1284" s="671" t="s">
        <v>1508</v>
      </c>
      <c r="L1284" s="672" t="n">
        <f aca="false">I1283+H1284-G1284</f>
        <v>2754306618</v>
      </c>
      <c r="M1284" s="672" t="n">
        <f aca="false">I1284-L1284</f>
        <v>0</v>
      </c>
    </row>
    <row r="1285" customFormat="false" ht="15" hidden="false" customHeight="false" outlineLevel="0" collapsed="false">
      <c r="A1285" s="668" t="s">
        <v>1539</v>
      </c>
      <c r="B1285" s="669" t="n">
        <v>44512</v>
      </c>
      <c r="C1285" s="668" t="s">
        <v>1501</v>
      </c>
      <c r="D1285" s="668" t="s">
        <v>1281</v>
      </c>
      <c r="E1285" s="668" t="s">
        <v>1510</v>
      </c>
      <c r="F1285" s="670" t="n">
        <v>87138000</v>
      </c>
      <c r="G1285" s="670" t="n">
        <v>87138000</v>
      </c>
      <c r="H1285" s="670" t="n">
        <v>0</v>
      </c>
      <c r="I1285" s="670" t="n">
        <v>2667168618</v>
      </c>
      <c r="J1285" s="671" t="s">
        <v>1508</v>
      </c>
      <c r="L1285" s="672" t="n">
        <f aca="false">I1284+H1285-G1285</f>
        <v>2667168618</v>
      </c>
      <c r="M1285" s="672" t="n">
        <f aca="false">I1285-L1285</f>
        <v>0</v>
      </c>
    </row>
    <row r="1286" customFormat="false" ht="15" hidden="false" customHeight="false" outlineLevel="0" collapsed="false">
      <c r="A1286" s="668" t="s">
        <v>1539</v>
      </c>
      <c r="B1286" s="669" t="n">
        <v>44512</v>
      </c>
      <c r="C1286" s="668" t="s">
        <v>1501</v>
      </c>
      <c r="D1286" s="668" t="s">
        <v>1281</v>
      </c>
      <c r="E1286" s="668" t="s">
        <v>1510</v>
      </c>
      <c r="F1286" s="670" t="n">
        <v>175491000</v>
      </c>
      <c r="G1286" s="670" t="n">
        <v>175491000</v>
      </c>
      <c r="H1286" s="670" t="n">
        <v>0</v>
      </c>
      <c r="I1286" s="670" t="n">
        <v>2491677618</v>
      </c>
      <c r="J1286" s="671" t="s">
        <v>1508</v>
      </c>
      <c r="L1286" s="672" t="n">
        <f aca="false">I1285+H1286-G1286</f>
        <v>2491677618</v>
      </c>
      <c r="M1286" s="672" t="n">
        <f aca="false">I1286-L1286</f>
        <v>0</v>
      </c>
    </row>
    <row r="1287" customFormat="false" ht="15" hidden="false" customHeight="false" outlineLevel="0" collapsed="false">
      <c r="A1287" s="668" t="s">
        <v>1540</v>
      </c>
      <c r="B1287" s="669" t="n">
        <v>44512</v>
      </c>
      <c r="C1287" s="668" t="s">
        <v>1501</v>
      </c>
      <c r="D1287" s="668" t="s">
        <v>1281</v>
      </c>
      <c r="E1287" s="668" t="s">
        <v>1507</v>
      </c>
      <c r="F1287" s="670" t="n">
        <v>11905667</v>
      </c>
      <c r="G1287" s="670" t="n">
        <v>11905667</v>
      </c>
      <c r="H1287" s="670" t="n">
        <v>0</v>
      </c>
      <c r="I1287" s="670" t="n">
        <v>2479771951</v>
      </c>
      <c r="J1287" s="671" t="s">
        <v>1508</v>
      </c>
      <c r="L1287" s="672" t="n">
        <f aca="false">I1286+H1287-G1287</f>
        <v>2479771951</v>
      </c>
      <c r="M1287" s="672" t="n">
        <f aca="false">I1287-L1287</f>
        <v>0</v>
      </c>
    </row>
    <row r="1288" customFormat="false" ht="15" hidden="false" customHeight="false" outlineLevel="0" collapsed="false">
      <c r="A1288" s="668" t="s">
        <v>1541</v>
      </c>
      <c r="B1288" s="669" t="n">
        <v>44513</v>
      </c>
      <c r="C1288" s="668" t="s">
        <v>1501</v>
      </c>
      <c r="D1288" s="668" t="s">
        <v>1281</v>
      </c>
      <c r="E1288" s="668" t="s">
        <v>1525</v>
      </c>
      <c r="F1288" s="670" t="n">
        <v>4000000</v>
      </c>
      <c r="G1288" s="670" t="n">
        <v>4000000</v>
      </c>
      <c r="H1288" s="670" t="n">
        <v>0</v>
      </c>
      <c r="I1288" s="670" t="n">
        <v>2475771951</v>
      </c>
      <c r="J1288" s="671" t="s">
        <v>1508</v>
      </c>
      <c r="L1288" s="672" t="n">
        <f aca="false">I1287+H1288-G1288</f>
        <v>2475771951</v>
      </c>
      <c r="M1288" s="672" t="n">
        <f aca="false">I1288-L1288</f>
        <v>0</v>
      </c>
    </row>
    <row r="1289" customFormat="false" ht="15" hidden="false" customHeight="false" outlineLevel="0" collapsed="false">
      <c r="A1289" s="668" t="s">
        <v>1542</v>
      </c>
      <c r="B1289" s="669" t="n">
        <v>44513</v>
      </c>
      <c r="C1289" s="668" t="s">
        <v>1501</v>
      </c>
      <c r="D1289" s="668" t="s">
        <v>1281</v>
      </c>
      <c r="E1289" s="668" t="s">
        <v>1507</v>
      </c>
      <c r="F1289" s="670" t="n">
        <v>1862050</v>
      </c>
      <c r="G1289" s="670" t="n">
        <v>1862050</v>
      </c>
      <c r="H1289" s="670" t="n">
        <v>0</v>
      </c>
      <c r="I1289" s="670" t="n">
        <v>2473909901</v>
      </c>
      <c r="J1289" s="671" t="s">
        <v>1508</v>
      </c>
      <c r="L1289" s="672" t="n">
        <f aca="false">I1288+H1289-G1289</f>
        <v>2473909901</v>
      </c>
      <c r="M1289" s="672" t="n">
        <f aca="false">I1289-L1289</f>
        <v>0</v>
      </c>
    </row>
    <row r="1290" customFormat="false" ht="15" hidden="false" customHeight="false" outlineLevel="0" collapsed="false">
      <c r="A1290" s="668" t="s">
        <v>1543</v>
      </c>
      <c r="B1290" s="669" t="n">
        <v>44514</v>
      </c>
      <c r="C1290" s="668" t="s">
        <v>1501</v>
      </c>
      <c r="D1290" s="668" t="s">
        <v>1281</v>
      </c>
      <c r="E1290" s="668" t="s">
        <v>1507</v>
      </c>
      <c r="F1290" s="670" t="n">
        <v>5000</v>
      </c>
      <c r="G1290" s="670" t="n">
        <v>5000</v>
      </c>
      <c r="H1290" s="670" t="n">
        <v>0</v>
      </c>
      <c r="I1290" s="670" t="n">
        <v>2473904901</v>
      </c>
      <c r="J1290" s="671" t="s">
        <v>1508</v>
      </c>
      <c r="L1290" s="672" t="n">
        <f aca="false">I1289+H1290-G1290</f>
        <v>2473904901</v>
      </c>
      <c r="M1290" s="672" t="n">
        <f aca="false">I1290-L1290</f>
        <v>0</v>
      </c>
    </row>
    <row r="1291" customFormat="false" ht="15" hidden="false" customHeight="false" outlineLevel="0" collapsed="false">
      <c r="A1291" s="668" t="s">
        <v>1544</v>
      </c>
      <c r="B1291" s="669" t="n">
        <v>44515</v>
      </c>
      <c r="C1291" s="668" t="s">
        <v>1501</v>
      </c>
      <c r="D1291" s="668" t="s">
        <v>1281</v>
      </c>
      <c r="E1291" s="668" t="s">
        <v>1545</v>
      </c>
      <c r="F1291" s="670" t="n">
        <v>1758000</v>
      </c>
      <c r="G1291" s="670" t="n">
        <v>1758000</v>
      </c>
      <c r="H1291" s="670" t="n">
        <v>0</v>
      </c>
      <c r="I1291" s="670" t="n">
        <v>2472146901</v>
      </c>
      <c r="J1291" s="671" t="s">
        <v>1508</v>
      </c>
      <c r="L1291" s="672" t="n">
        <f aca="false">I1290+H1291-G1291</f>
        <v>2472146901</v>
      </c>
      <c r="M1291" s="672" t="n">
        <f aca="false">I1291-L1291</f>
        <v>0</v>
      </c>
    </row>
    <row r="1292" customFormat="false" ht="15" hidden="false" customHeight="false" outlineLevel="0" collapsed="false">
      <c r="A1292" s="668" t="s">
        <v>1546</v>
      </c>
      <c r="B1292" s="669" t="n">
        <v>44515</v>
      </c>
      <c r="C1292" s="668" t="s">
        <v>1501</v>
      </c>
      <c r="D1292" s="668" t="s">
        <v>1281</v>
      </c>
      <c r="E1292" s="668" t="s">
        <v>1547</v>
      </c>
      <c r="F1292" s="670" t="n">
        <v>6847000</v>
      </c>
      <c r="G1292" s="670" t="n">
        <v>6847000</v>
      </c>
      <c r="H1292" s="670" t="n">
        <v>0</v>
      </c>
      <c r="I1292" s="670" t="n">
        <v>2465299901</v>
      </c>
      <c r="J1292" s="671" t="s">
        <v>1508</v>
      </c>
      <c r="L1292" s="672" t="n">
        <f aca="false">I1291+H1292-G1292</f>
        <v>2465299901</v>
      </c>
      <c r="M1292" s="672" t="n">
        <f aca="false">I1292-L1292</f>
        <v>0</v>
      </c>
    </row>
    <row r="1293" customFormat="false" ht="15" hidden="false" customHeight="false" outlineLevel="0" collapsed="false">
      <c r="A1293" s="668" t="s">
        <v>1548</v>
      </c>
      <c r="B1293" s="669" t="n">
        <v>44515</v>
      </c>
      <c r="C1293" s="668" t="s">
        <v>1501</v>
      </c>
      <c r="D1293" s="668" t="s">
        <v>1281</v>
      </c>
      <c r="E1293" s="668" t="s">
        <v>1512</v>
      </c>
      <c r="F1293" s="670" t="n">
        <v>25195800</v>
      </c>
      <c r="G1293" s="670" t="n">
        <v>25195800</v>
      </c>
      <c r="H1293" s="670" t="n">
        <v>0</v>
      </c>
      <c r="I1293" s="670" t="n">
        <v>2440104101</v>
      </c>
      <c r="J1293" s="671" t="s">
        <v>1508</v>
      </c>
      <c r="L1293" s="672" t="n">
        <f aca="false">I1292+H1293-G1293</f>
        <v>2440104101</v>
      </c>
      <c r="M1293" s="672" t="n">
        <f aca="false">I1293-L1293</f>
        <v>0</v>
      </c>
    </row>
    <row r="1294" customFormat="false" ht="15" hidden="false" customHeight="false" outlineLevel="0" collapsed="false">
      <c r="A1294" s="668" t="s">
        <v>1549</v>
      </c>
      <c r="B1294" s="669" t="n">
        <v>44515</v>
      </c>
      <c r="C1294" s="668" t="s">
        <v>1501</v>
      </c>
      <c r="D1294" s="668" t="s">
        <v>1281</v>
      </c>
      <c r="E1294" s="668" t="s">
        <v>1507</v>
      </c>
      <c r="F1294" s="670" t="n">
        <v>3012000</v>
      </c>
      <c r="G1294" s="670" t="n">
        <v>3012000</v>
      </c>
      <c r="H1294" s="670" t="n">
        <v>0</v>
      </c>
      <c r="I1294" s="670" t="n">
        <v>2437092101</v>
      </c>
      <c r="J1294" s="671" t="s">
        <v>1508</v>
      </c>
      <c r="L1294" s="672" t="n">
        <f aca="false">I1293+H1294-G1294</f>
        <v>2437092101</v>
      </c>
      <c r="M1294" s="672" t="n">
        <f aca="false">I1294-L1294</f>
        <v>0</v>
      </c>
    </row>
    <row r="1295" customFormat="false" ht="15" hidden="false" customHeight="false" outlineLevel="0" collapsed="false">
      <c r="A1295" s="668" t="s">
        <v>1550</v>
      </c>
      <c r="B1295" s="669" t="n">
        <v>44515</v>
      </c>
      <c r="C1295" s="668" t="s">
        <v>1501</v>
      </c>
      <c r="D1295" s="668" t="s">
        <v>1281</v>
      </c>
      <c r="E1295" s="668" t="s">
        <v>1510</v>
      </c>
      <c r="F1295" s="670" t="n">
        <v>348483540</v>
      </c>
      <c r="G1295" s="670" t="n">
        <v>348483540</v>
      </c>
      <c r="H1295" s="670" t="n">
        <v>0</v>
      </c>
      <c r="I1295" s="670" t="n">
        <v>2088608561</v>
      </c>
      <c r="J1295" s="671" t="s">
        <v>1508</v>
      </c>
      <c r="L1295" s="672" t="n">
        <f aca="false">I1294+H1295-G1295</f>
        <v>2088608561</v>
      </c>
      <c r="M1295" s="672" t="n">
        <f aca="false">I1295-L1295</f>
        <v>0</v>
      </c>
    </row>
    <row r="1296" customFormat="false" ht="15" hidden="false" customHeight="false" outlineLevel="0" collapsed="false">
      <c r="A1296" s="668" t="s">
        <v>1551</v>
      </c>
      <c r="B1296" s="669" t="n">
        <v>44516</v>
      </c>
      <c r="C1296" s="668" t="s">
        <v>1501</v>
      </c>
      <c r="D1296" s="668" t="s">
        <v>1281</v>
      </c>
      <c r="E1296" s="668" t="s">
        <v>1507</v>
      </c>
      <c r="F1296" s="670" t="n">
        <v>17125198</v>
      </c>
      <c r="G1296" s="670" t="n">
        <v>17125198</v>
      </c>
      <c r="H1296" s="670" t="n">
        <v>0</v>
      </c>
      <c r="I1296" s="670" t="n">
        <v>2071483363</v>
      </c>
      <c r="J1296" s="671" t="s">
        <v>1508</v>
      </c>
      <c r="L1296" s="672" t="n">
        <f aca="false">I1295+H1296-G1296</f>
        <v>2071483363</v>
      </c>
      <c r="M1296" s="672" t="n">
        <f aca="false">I1296-L1296</f>
        <v>0</v>
      </c>
    </row>
    <row r="1297" customFormat="false" ht="15" hidden="false" customHeight="false" outlineLevel="0" collapsed="false">
      <c r="A1297" s="668" t="s">
        <v>1552</v>
      </c>
      <c r="B1297" s="669" t="n">
        <v>44516</v>
      </c>
      <c r="C1297" s="668" t="s">
        <v>1501</v>
      </c>
      <c r="D1297" s="668" t="s">
        <v>1281</v>
      </c>
      <c r="E1297" s="668" t="s">
        <v>1510</v>
      </c>
      <c r="F1297" s="670" t="n">
        <v>163887000</v>
      </c>
      <c r="G1297" s="670" t="n">
        <v>163887000</v>
      </c>
      <c r="H1297" s="670" t="n">
        <v>0</v>
      </c>
      <c r="I1297" s="670" t="n">
        <v>1907596363</v>
      </c>
      <c r="J1297" s="671" t="s">
        <v>1508</v>
      </c>
      <c r="L1297" s="672" t="n">
        <f aca="false">I1296+H1297-G1297</f>
        <v>1907596363</v>
      </c>
      <c r="M1297" s="672" t="n">
        <f aca="false">I1297-L1297</f>
        <v>0</v>
      </c>
    </row>
    <row r="1298" customFormat="false" ht="15" hidden="false" customHeight="false" outlineLevel="0" collapsed="false">
      <c r="A1298" s="668" t="s">
        <v>1553</v>
      </c>
      <c r="B1298" s="669" t="n">
        <v>44517</v>
      </c>
      <c r="C1298" s="668" t="s">
        <v>1501</v>
      </c>
      <c r="D1298" s="668" t="s">
        <v>1281</v>
      </c>
      <c r="E1298" s="668" t="s">
        <v>1510</v>
      </c>
      <c r="F1298" s="670" t="n">
        <v>120602000</v>
      </c>
      <c r="G1298" s="670" t="n">
        <v>120602000</v>
      </c>
      <c r="H1298" s="670" t="n">
        <v>0</v>
      </c>
      <c r="I1298" s="670" t="n">
        <v>1786994363</v>
      </c>
      <c r="J1298" s="671" t="s">
        <v>1508</v>
      </c>
      <c r="L1298" s="672" t="n">
        <f aca="false">I1297+H1298-G1298</f>
        <v>1786994363</v>
      </c>
      <c r="M1298" s="672" t="n">
        <f aca="false">I1298-L1298</f>
        <v>0</v>
      </c>
    </row>
    <row r="1299" customFormat="false" ht="15" hidden="false" customHeight="false" outlineLevel="0" collapsed="false">
      <c r="A1299" s="668" t="s">
        <v>1554</v>
      </c>
      <c r="B1299" s="669" t="n">
        <v>44517</v>
      </c>
      <c r="C1299" s="668" t="s">
        <v>1501</v>
      </c>
      <c r="D1299" s="668" t="s">
        <v>1281</v>
      </c>
      <c r="E1299" s="668" t="s">
        <v>1507</v>
      </c>
      <c r="F1299" s="670" t="n">
        <v>1586250</v>
      </c>
      <c r="G1299" s="670" t="n">
        <v>1586250</v>
      </c>
      <c r="H1299" s="670" t="n">
        <v>0</v>
      </c>
      <c r="I1299" s="670" t="n">
        <v>1785408113</v>
      </c>
      <c r="J1299" s="671" t="s">
        <v>1508</v>
      </c>
      <c r="L1299" s="672" t="n">
        <f aca="false">I1298+H1299-G1299</f>
        <v>1785408113</v>
      </c>
      <c r="M1299" s="672" t="n">
        <f aca="false">I1299-L1299</f>
        <v>0</v>
      </c>
    </row>
    <row r="1300" customFormat="false" ht="15" hidden="false" customHeight="false" outlineLevel="0" collapsed="false">
      <c r="A1300" s="668" t="s">
        <v>1555</v>
      </c>
      <c r="B1300" s="669" t="n">
        <v>44518</v>
      </c>
      <c r="C1300" s="668" t="s">
        <v>1501</v>
      </c>
      <c r="D1300" s="668" t="s">
        <v>1281</v>
      </c>
      <c r="E1300" s="668" t="s">
        <v>1510</v>
      </c>
      <c r="F1300" s="670" t="n">
        <v>49936000</v>
      </c>
      <c r="G1300" s="670" t="n">
        <v>49936000</v>
      </c>
      <c r="H1300" s="670" t="n">
        <v>0</v>
      </c>
      <c r="I1300" s="670" t="n">
        <v>1735472113</v>
      </c>
      <c r="J1300" s="671" t="s">
        <v>1508</v>
      </c>
      <c r="L1300" s="672" t="n">
        <f aca="false">I1299+H1300-G1300</f>
        <v>1735472113</v>
      </c>
      <c r="M1300" s="672" t="n">
        <f aca="false">I1300-L1300</f>
        <v>0</v>
      </c>
    </row>
    <row r="1301" customFormat="false" ht="15" hidden="false" customHeight="false" outlineLevel="0" collapsed="false">
      <c r="A1301" s="668" t="s">
        <v>1556</v>
      </c>
      <c r="B1301" s="669" t="n">
        <v>44518</v>
      </c>
      <c r="C1301" s="668" t="s">
        <v>1501</v>
      </c>
      <c r="D1301" s="668" t="s">
        <v>1281</v>
      </c>
      <c r="E1301" s="668" t="s">
        <v>1519</v>
      </c>
      <c r="F1301" s="670" t="n">
        <v>83000000</v>
      </c>
      <c r="G1301" s="670" t="n">
        <v>83000000</v>
      </c>
      <c r="H1301" s="670" t="n">
        <v>0</v>
      </c>
      <c r="I1301" s="670" t="n">
        <v>1652472113</v>
      </c>
      <c r="J1301" s="671" t="s">
        <v>1508</v>
      </c>
      <c r="L1301" s="672" t="n">
        <f aca="false">I1300+H1301-G1301</f>
        <v>1652472113</v>
      </c>
      <c r="M1301" s="672" t="n">
        <f aca="false">I1301-L1301</f>
        <v>0</v>
      </c>
    </row>
    <row r="1302" customFormat="false" ht="15" hidden="false" customHeight="false" outlineLevel="0" collapsed="false">
      <c r="A1302" s="668" t="s">
        <v>1557</v>
      </c>
      <c r="B1302" s="669" t="n">
        <v>44518</v>
      </c>
      <c r="C1302" s="668" t="s">
        <v>1501</v>
      </c>
      <c r="D1302" s="668" t="s">
        <v>1281</v>
      </c>
      <c r="E1302" s="668" t="s">
        <v>1507</v>
      </c>
      <c r="F1302" s="670" t="n">
        <v>29983650</v>
      </c>
      <c r="G1302" s="670" t="n">
        <v>29983650</v>
      </c>
      <c r="H1302" s="670" t="n">
        <v>0</v>
      </c>
      <c r="I1302" s="670" t="n">
        <v>1622488463</v>
      </c>
      <c r="J1302" s="671" t="s">
        <v>1508</v>
      </c>
      <c r="L1302" s="672" t="n">
        <f aca="false">I1301+H1302-G1302</f>
        <v>1622488463</v>
      </c>
      <c r="M1302" s="672" t="n">
        <f aca="false">I1302-L1302</f>
        <v>0</v>
      </c>
    </row>
    <row r="1303" customFormat="false" ht="15" hidden="false" customHeight="false" outlineLevel="0" collapsed="false">
      <c r="A1303" s="668" t="s">
        <v>1558</v>
      </c>
      <c r="B1303" s="669" t="n">
        <v>44519</v>
      </c>
      <c r="C1303" s="668" t="s">
        <v>1501</v>
      </c>
      <c r="D1303" s="668" t="s">
        <v>1281</v>
      </c>
      <c r="E1303" s="668" t="s">
        <v>1507</v>
      </c>
      <c r="F1303" s="670" t="n">
        <v>2239000</v>
      </c>
      <c r="G1303" s="670" t="n">
        <v>2239000</v>
      </c>
      <c r="H1303" s="670" t="n">
        <v>0</v>
      </c>
      <c r="I1303" s="670" t="n">
        <v>1620249463</v>
      </c>
      <c r="J1303" s="671" t="s">
        <v>1508</v>
      </c>
      <c r="L1303" s="672" t="n">
        <f aca="false">I1302+H1303-G1303</f>
        <v>1620249463</v>
      </c>
      <c r="M1303" s="672" t="n">
        <f aca="false">I1303-L1303</f>
        <v>0</v>
      </c>
    </row>
    <row r="1304" customFormat="false" ht="15" hidden="false" customHeight="false" outlineLevel="0" collapsed="false">
      <c r="A1304" s="668" t="s">
        <v>1558</v>
      </c>
      <c r="B1304" s="669" t="n">
        <v>44519</v>
      </c>
      <c r="C1304" s="668" t="s">
        <v>1501</v>
      </c>
      <c r="D1304" s="668" t="s">
        <v>1281</v>
      </c>
      <c r="E1304" s="668" t="s">
        <v>1510</v>
      </c>
      <c r="F1304" s="670" t="n">
        <v>182071000</v>
      </c>
      <c r="G1304" s="670" t="n">
        <v>182071000</v>
      </c>
      <c r="H1304" s="670" t="n">
        <v>0</v>
      </c>
      <c r="I1304" s="670" t="n">
        <v>1438178463</v>
      </c>
      <c r="J1304" s="671" t="s">
        <v>1508</v>
      </c>
      <c r="L1304" s="672" t="n">
        <f aca="false">I1303+H1304-G1304</f>
        <v>1438178463</v>
      </c>
      <c r="M1304" s="672" t="n">
        <f aca="false">I1304-L1304</f>
        <v>0</v>
      </c>
    </row>
    <row r="1305" customFormat="false" ht="15" hidden="false" customHeight="false" outlineLevel="0" collapsed="false">
      <c r="A1305" s="668" t="s">
        <v>1559</v>
      </c>
      <c r="B1305" s="669" t="n">
        <v>44520</v>
      </c>
      <c r="C1305" s="668" t="s">
        <v>1501</v>
      </c>
      <c r="D1305" s="668" t="s">
        <v>1281</v>
      </c>
      <c r="E1305" s="668" t="s">
        <v>1525</v>
      </c>
      <c r="F1305" s="670" t="n">
        <v>4000000</v>
      </c>
      <c r="G1305" s="670" t="n">
        <v>4000000</v>
      </c>
      <c r="H1305" s="670" t="n">
        <v>0</v>
      </c>
      <c r="I1305" s="670" t="n">
        <v>1434178463</v>
      </c>
      <c r="J1305" s="671" t="s">
        <v>1508</v>
      </c>
      <c r="L1305" s="672" t="n">
        <f aca="false">I1304+H1305-G1305</f>
        <v>1434178463</v>
      </c>
      <c r="M1305" s="672" t="n">
        <f aca="false">I1305-L1305</f>
        <v>0</v>
      </c>
    </row>
    <row r="1306" customFormat="false" ht="15" hidden="false" customHeight="false" outlineLevel="0" collapsed="false">
      <c r="A1306" s="668" t="s">
        <v>1560</v>
      </c>
      <c r="B1306" s="669" t="n">
        <v>44520</v>
      </c>
      <c r="C1306" s="668" t="s">
        <v>1501</v>
      </c>
      <c r="D1306" s="668" t="s">
        <v>1281</v>
      </c>
      <c r="E1306" s="668" t="s">
        <v>1507</v>
      </c>
      <c r="F1306" s="670" t="n">
        <v>14516328</v>
      </c>
      <c r="G1306" s="670" t="n">
        <v>14516328</v>
      </c>
      <c r="H1306" s="670" t="n">
        <v>0</v>
      </c>
      <c r="I1306" s="670" t="n">
        <v>1419662135</v>
      </c>
      <c r="J1306" s="671" t="s">
        <v>1508</v>
      </c>
      <c r="L1306" s="672" t="n">
        <f aca="false">I1305+H1306-G1306</f>
        <v>1419662135</v>
      </c>
      <c r="M1306" s="672" t="n">
        <f aca="false">I1306-L1306</f>
        <v>0</v>
      </c>
    </row>
    <row r="1307" customFormat="false" ht="15" hidden="false" customHeight="false" outlineLevel="0" collapsed="false">
      <c r="A1307" s="668" t="s">
        <v>1561</v>
      </c>
      <c r="B1307" s="669" t="n">
        <v>44522</v>
      </c>
      <c r="C1307" s="668" t="s">
        <v>1501</v>
      </c>
      <c r="D1307" s="668" t="s">
        <v>1281</v>
      </c>
      <c r="E1307" s="668" t="s">
        <v>1510</v>
      </c>
      <c r="F1307" s="670" t="n">
        <v>264987000</v>
      </c>
      <c r="G1307" s="670" t="n">
        <v>264987000</v>
      </c>
      <c r="H1307" s="670" t="n">
        <v>0</v>
      </c>
      <c r="I1307" s="670" t="n">
        <v>1154675135</v>
      </c>
      <c r="J1307" s="671" t="s">
        <v>1508</v>
      </c>
      <c r="L1307" s="672" t="n">
        <f aca="false">I1306+H1307-G1307</f>
        <v>1154675135</v>
      </c>
      <c r="M1307" s="672" t="n">
        <f aca="false">I1307-L1307</f>
        <v>0</v>
      </c>
    </row>
    <row r="1308" customFormat="false" ht="15" hidden="false" customHeight="false" outlineLevel="0" collapsed="false">
      <c r="A1308" s="668" t="s">
        <v>1562</v>
      </c>
      <c r="B1308" s="669" t="n">
        <v>44522</v>
      </c>
      <c r="C1308" s="668" t="s">
        <v>1501</v>
      </c>
      <c r="D1308" s="668" t="s">
        <v>1281</v>
      </c>
      <c r="E1308" s="668" t="s">
        <v>1507</v>
      </c>
      <c r="F1308" s="670" t="n">
        <v>373300</v>
      </c>
      <c r="G1308" s="670" t="n">
        <v>373300</v>
      </c>
      <c r="H1308" s="670" t="n">
        <v>0</v>
      </c>
      <c r="I1308" s="670" t="n">
        <v>1154301835</v>
      </c>
      <c r="J1308" s="671" t="s">
        <v>1508</v>
      </c>
      <c r="L1308" s="672" t="n">
        <f aca="false">I1307+H1308-G1308</f>
        <v>1154301835</v>
      </c>
      <c r="M1308" s="672" t="n">
        <f aca="false">I1308-L1308</f>
        <v>0</v>
      </c>
    </row>
    <row r="1309" customFormat="false" ht="15" hidden="false" customHeight="false" outlineLevel="0" collapsed="false">
      <c r="A1309" s="668" t="s">
        <v>1563</v>
      </c>
      <c r="B1309" s="669" t="n">
        <v>44523</v>
      </c>
      <c r="C1309" s="668" t="s">
        <v>1501</v>
      </c>
      <c r="D1309" s="668" t="s">
        <v>1281</v>
      </c>
      <c r="E1309" s="668" t="s">
        <v>1512</v>
      </c>
      <c r="F1309" s="670" t="n">
        <v>3095500</v>
      </c>
      <c r="G1309" s="670" t="n">
        <v>3095500</v>
      </c>
      <c r="H1309" s="670" t="n">
        <v>0</v>
      </c>
      <c r="I1309" s="670" t="n">
        <v>1151206335</v>
      </c>
      <c r="J1309" s="671" t="s">
        <v>1508</v>
      </c>
      <c r="L1309" s="672" t="n">
        <f aca="false">I1308+H1309-G1309</f>
        <v>1151206335</v>
      </c>
      <c r="M1309" s="672" t="n">
        <f aca="false">I1309-L1309</f>
        <v>0</v>
      </c>
    </row>
    <row r="1310" customFormat="false" ht="15" hidden="false" customHeight="false" outlineLevel="0" collapsed="false">
      <c r="A1310" s="668" t="s">
        <v>1564</v>
      </c>
      <c r="B1310" s="669" t="n">
        <v>44523</v>
      </c>
      <c r="C1310" s="668" t="s">
        <v>1501</v>
      </c>
      <c r="D1310" s="668" t="s">
        <v>1281</v>
      </c>
      <c r="E1310" s="668" t="s">
        <v>1510</v>
      </c>
      <c r="F1310" s="670" t="n">
        <v>117204000</v>
      </c>
      <c r="G1310" s="670" t="n">
        <v>117204000</v>
      </c>
      <c r="H1310" s="670" t="n">
        <v>0</v>
      </c>
      <c r="I1310" s="670" t="n">
        <v>1034002335</v>
      </c>
      <c r="J1310" s="671" t="s">
        <v>1508</v>
      </c>
      <c r="L1310" s="672" t="n">
        <f aca="false">I1309+H1310-G1310</f>
        <v>1034002335</v>
      </c>
      <c r="M1310" s="672" t="n">
        <f aca="false">I1310-L1310</f>
        <v>0</v>
      </c>
    </row>
    <row r="1311" customFormat="false" ht="15" hidden="false" customHeight="false" outlineLevel="0" collapsed="false">
      <c r="A1311" s="668" t="s">
        <v>1565</v>
      </c>
      <c r="B1311" s="669" t="n">
        <v>44523</v>
      </c>
      <c r="C1311" s="668" t="s">
        <v>1501</v>
      </c>
      <c r="D1311" s="668" t="s">
        <v>1281</v>
      </c>
      <c r="E1311" s="668" t="s">
        <v>1507</v>
      </c>
      <c r="F1311" s="670" t="n">
        <v>5071500</v>
      </c>
      <c r="G1311" s="670" t="n">
        <v>5071500</v>
      </c>
      <c r="H1311" s="670" t="n">
        <v>0</v>
      </c>
      <c r="I1311" s="670" t="n">
        <v>1028930835</v>
      </c>
      <c r="J1311" s="671" t="s">
        <v>1508</v>
      </c>
      <c r="L1311" s="672" t="n">
        <f aca="false">I1310+H1311-G1311</f>
        <v>1028930835</v>
      </c>
      <c r="M1311" s="672" t="n">
        <f aca="false">I1311-L1311</f>
        <v>0</v>
      </c>
    </row>
    <row r="1312" customFormat="false" ht="15" hidden="false" customHeight="false" outlineLevel="0" collapsed="false">
      <c r="A1312" s="668" t="s">
        <v>1566</v>
      </c>
      <c r="B1312" s="669" t="n">
        <v>44523</v>
      </c>
      <c r="C1312" s="668" t="s">
        <v>1501</v>
      </c>
      <c r="D1312" s="668" t="s">
        <v>1281</v>
      </c>
      <c r="E1312" s="668" t="s">
        <v>1507</v>
      </c>
      <c r="F1312" s="670" t="n">
        <v>1500000</v>
      </c>
      <c r="G1312" s="670" t="n">
        <v>1500000</v>
      </c>
      <c r="H1312" s="670" t="n">
        <v>0</v>
      </c>
      <c r="I1312" s="670" t="n">
        <v>1027430835</v>
      </c>
      <c r="J1312" s="671" t="s">
        <v>1508</v>
      </c>
      <c r="L1312" s="672" t="n">
        <f aca="false">I1311+H1312-G1312</f>
        <v>1027430835</v>
      </c>
      <c r="M1312" s="672" t="n">
        <f aca="false">I1312-L1312</f>
        <v>0</v>
      </c>
    </row>
    <row r="1313" customFormat="false" ht="15" hidden="false" customHeight="false" outlineLevel="0" collapsed="false">
      <c r="A1313" s="668" t="s">
        <v>1567</v>
      </c>
      <c r="B1313" s="669" t="n">
        <v>44524</v>
      </c>
      <c r="C1313" s="668" t="s">
        <v>1501</v>
      </c>
      <c r="D1313" s="668" t="s">
        <v>1281</v>
      </c>
      <c r="E1313" s="668" t="s">
        <v>1510</v>
      </c>
      <c r="F1313" s="670" t="n">
        <v>131376000</v>
      </c>
      <c r="G1313" s="670" t="n">
        <v>131376000</v>
      </c>
      <c r="H1313" s="670" t="n">
        <v>0</v>
      </c>
      <c r="I1313" s="670" t="n">
        <v>896054835</v>
      </c>
      <c r="J1313" s="671" t="s">
        <v>1508</v>
      </c>
      <c r="L1313" s="672" t="n">
        <f aca="false">I1312+H1313-G1313</f>
        <v>896054835</v>
      </c>
      <c r="M1313" s="672" t="n">
        <f aca="false">I1313-L1313</f>
        <v>0</v>
      </c>
    </row>
    <row r="1314" customFormat="false" ht="15" hidden="false" customHeight="false" outlineLevel="0" collapsed="false">
      <c r="A1314" s="668" t="s">
        <v>1568</v>
      </c>
      <c r="B1314" s="669" t="n">
        <v>44524</v>
      </c>
      <c r="C1314" s="668" t="s">
        <v>1501</v>
      </c>
      <c r="D1314" s="668" t="s">
        <v>1281</v>
      </c>
      <c r="E1314" s="668" t="s">
        <v>1507</v>
      </c>
      <c r="F1314" s="670" t="n">
        <v>2162900</v>
      </c>
      <c r="G1314" s="670" t="n">
        <v>2162900</v>
      </c>
      <c r="H1314" s="670" t="n">
        <v>0</v>
      </c>
      <c r="I1314" s="670" t="n">
        <v>893891935</v>
      </c>
      <c r="J1314" s="671" t="s">
        <v>1508</v>
      </c>
      <c r="L1314" s="672" t="n">
        <f aca="false">I1313+H1314-G1314</f>
        <v>893891935</v>
      </c>
      <c r="M1314" s="672" t="n">
        <f aca="false">I1314-L1314</f>
        <v>0</v>
      </c>
    </row>
    <row r="1315" customFormat="false" ht="15" hidden="false" customHeight="false" outlineLevel="0" collapsed="false">
      <c r="A1315" s="668" t="s">
        <v>1569</v>
      </c>
      <c r="B1315" s="669" t="n">
        <v>44525</v>
      </c>
      <c r="C1315" s="668" t="s">
        <v>1501</v>
      </c>
      <c r="D1315" s="668" t="s">
        <v>1281</v>
      </c>
      <c r="E1315" s="668" t="s">
        <v>1510</v>
      </c>
      <c r="F1315" s="670" t="n">
        <v>55220000</v>
      </c>
      <c r="G1315" s="670" t="n">
        <v>55220000</v>
      </c>
      <c r="H1315" s="670" t="n">
        <v>0</v>
      </c>
      <c r="I1315" s="670" t="n">
        <v>838671935</v>
      </c>
      <c r="J1315" s="671" t="s">
        <v>1508</v>
      </c>
      <c r="L1315" s="672" t="n">
        <f aca="false">I1314+H1315-G1315</f>
        <v>838671935</v>
      </c>
      <c r="M1315" s="672" t="n">
        <f aca="false">I1315-L1315</f>
        <v>0</v>
      </c>
    </row>
    <row r="1316" customFormat="false" ht="15" hidden="false" customHeight="false" outlineLevel="0" collapsed="false">
      <c r="A1316" s="668" t="s">
        <v>1570</v>
      </c>
      <c r="B1316" s="669" t="n">
        <v>44525</v>
      </c>
      <c r="C1316" s="668" t="s">
        <v>1501</v>
      </c>
      <c r="D1316" s="668" t="s">
        <v>1281</v>
      </c>
      <c r="E1316" s="668" t="s">
        <v>1519</v>
      </c>
      <c r="F1316" s="670" t="n">
        <v>85000000</v>
      </c>
      <c r="G1316" s="670" t="n">
        <v>85000000</v>
      </c>
      <c r="H1316" s="670" t="n">
        <v>0</v>
      </c>
      <c r="I1316" s="670" t="n">
        <v>753671935</v>
      </c>
      <c r="J1316" s="671" t="s">
        <v>1508</v>
      </c>
      <c r="L1316" s="672" t="n">
        <f aca="false">I1315+H1316-G1316</f>
        <v>753671935</v>
      </c>
      <c r="M1316" s="672" t="n">
        <f aca="false">I1316-L1316</f>
        <v>0</v>
      </c>
    </row>
    <row r="1317" customFormat="false" ht="15" hidden="false" customHeight="false" outlineLevel="0" collapsed="false">
      <c r="A1317" s="668" t="s">
        <v>1571</v>
      </c>
      <c r="B1317" s="669" t="n">
        <v>44525</v>
      </c>
      <c r="C1317" s="668" t="s">
        <v>1501</v>
      </c>
      <c r="D1317" s="668" t="s">
        <v>1281</v>
      </c>
      <c r="E1317" s="668" t="s">
        <v>1507</v>
      </c>
      <c r="F1317" s="670" t="n">
        <v>19472987</v>
      </c>
      <c r="G1317" s="670" t="n">
        <v>19472987</v>
      </c>
      <c r="H1317" s="670" t="n">
        <v>0</v>
      </c>
      <c r="I1317" s="670" t="n">
        <v>734198948</v>
      </c>
      <c r="J1317" s="671" t="s">
        <v>1508</v>
      </c>
      <c r="L1317" s="672" t="n">
        <f aca="false">I1316+H1317-G1317</f>
        <v>734198948</v>
      </c>
      <c r="M1317" s="672" t="n">
        <f aca="false">I1317-L1317</f>
        <v>0</v>
      </c>
    </row>
    <row r="1318" customFormat="false" ht="15" hidden="false" customHeight="false" outlineLevel="0" collapsed="false">
      <c r="A1318" s="668" t="s">
        <v>1572</v>
      </c>
      <c r="B1318" s="669" t="n">
        <v>44526</v>
      </c>
      <c r="C1318" s="668" t="s">
        <v>1501</v>
      </c>
      <c r="D1318" s="668" t="s">
        <v>1281</v>
      </c>
      <c r="E1318" s="668" t="s">
        <v>1510</v>
      </c>
      <c r="F1318" s="670" t="n">
        <v>97852000</v>
      </c>
      <c r="G1318" s="670" t="n">
        <v>97852000</v>
      </c>
      <c r="H1318" s="670" t="n">
        <v>0</v>
      </c>
      <c r="I1318" s="670" t="n">
        <v>636346948</v>
      </c>
      <c r="J1318" s="671" t="s">
        <v>1508</v>
      </c>
      <c r="L1318" s="672" t="n">
        <f aca="false">I1317+H1318-G1318</f>
        <v>636346948</v>
      </c>
      <c r="M1318" s="672" t="n">
        <f aca="false">I1318-L1318</f>
        <v>0</v>
      </c>
    </row>
    <row r="1319" customFormat="false" ht="15" hidden="false" customHeight="false" outlineLevel="0" collapsed="false">
      <c r="A1319" s="668" t="s">
        <v>1573</v>
      </c>
      <c r="B1319" s="669" t="n">
        <v>44526</v>
      </c>
      <c r="C1319" s="668" t="s">
        <v>1501</v>
      </c>
      <c r="D1319" s="668" t="s">
        <v>1281</v>
      </c>
      <c r="E1319" s="668" t="s">
        <v>1507</v>
      </c>
      <c r="F1319" s="670" t="n">
        <v>2305500</v>
      </c>
      <c r="G1319" s="670" t="n">
        <v>2305500</v>
      </c>
      <c r="H1319" s="670" t="n">
        <v>0</v>
      </c>
      <c r="I1319" s="670" t="n">
        <v>634041448</v>
      </c>
      <c r="J1319" s="671" t="s">
        <v>1508</v>
      </c>
      <c r="L1319" s="672" t="n">
        <f aca="false">I1318+H1319-G1319</f>
        <v>634041448</v>
      </c>
      <c r="M1319" s="672" t="n">
        <f aca="false">I1319-L1319</f>
        <v>0</v>
      </c>
    </row>
    <row r="1320" customFormat="false" ht="15" hidden="false" customHeight="false" outlineLevel="0" collapsed="false">
      <c r="A1320" s="668" t="s">
        <v>1574</v>
      </c>
      <c r="B1320" s="669" t="n">
        <v>44527</v>
      </c>
      <c r="C1320" s="668" t="s">
        <v>1501</v>
      </c>
      <c r="D1320" s="668" t="s">
        <v>1281</v>
      </c>
      <c r="E1320" s="668" t="s">
        <v>1507</v>
      </c>
      <c r="F1320" s="670" t="n">
        <v>27745046</v>
      </c>
      <c r="G1320" s="670" t="n">
        <v>27745046</v>
      </c>
      <c r="H1320" s="670" t="n">
        <v>0</v>
      </c>
      <c r="I1320" s="670" t="n">
        <v>606296402</v>
      </c>
      <c r="J1320" s="671" t="s">
        <v>1508</v>
      </c>
      <c r="L1320" s="672" t="n">
        <f aca="false">I1319+H1320-G1320</f>
        <v>606296402</v>
      </c>
      <c r="M1320" s="672" t="n">
        <f aca="false">I1320-L1320</f>
        <v>0</v>
      </c>
    </row>
    <row r="1321" customFormat="false" ht="15" hidden="false" customHeight="false" outlineLevel="0" collapsed="false">
      <c r="A1321" s="668" t="s">
        <v>1575</v>
      </c>
      <c r="B1321" s="669" t="n">
        <v>44527</v>
      </c>
      <c r="C1321" s="668" t="s">
        <v>1501</v>
      </c>
      <c r="D1321" s="668" t="s">
        <v>1281</v>
      </c>
      <c r="E1321" s="668" t="s">
        <v>1507</v>
      </c>
      <c r="F1321" s="670" t="n">
        <v>5000</v>
      </c>
      <c r="G1321" s="670" t="n">
        <v>5000</v>
      </c>
      <c r="H1321" s="670" t="n">
        <v>0</v>
      </c>
      <c r="I1321" s="670" t="n">
        <v>606291402</v>
      </c>
      <c r="J1321" s="671" t="s">
        <v>1508</v>
      </c>
      <c r="L1321" s="672" t="n">
        <f aca="false">I1320+H1321-G1321</f>
        <v>606291402</v>
      </c>
      <c r="M1321" s="672" t="n">
        <f aca="false">I1321-L1321</f>
        <v>0</v>
      </c>
    </row>
    <row r="1322" customFormat="false" ht="15" hidden="false" customHeight="false" outlineLevel="0" collapsed="false">
      <c r="A1322" s="668" t="s">
        <v>1576</v>
      </c>
      <c r="B1322" s="669" t="n">
        <v>44528</v>
      </c>
      <c r="C1322" s="668" t="s">
        <v>1501</v>
      </c>
      <c r="D1322" s="668" t="s">
        <v>1281</v>
      </c>
      <c r="E1322" s="668" t="s">
        <v>1507</v>
      </c>
      <c r="F1322" s="670" t="n">
        <v>5000</v>
      </c>
      <c r="G1322" s="670" t="n">
        <v>5000</v>
      </c>
      <c r="H1322" s="670" t="n">
        <v>0</v>
      </c>
      <c r="I1322" s="670" t="n">
        <v>606286402</v>
      </c>
      <c r="J1322" s="671" t="s">
        <v>1508</v>
      </c>
      <c r="L1322" s="672" t="n">
        <f aca="false">I1321+H1322-G1322</f>
        <v>606286402</v>
      </c>
      <c r="M1322" s="672" t="n">
        <f aca="false">I1322-L1322</f>
        <v>0</v>
      </c>
    </row>
    <row r="1323" customFormat="false" ht="15" hidden="false" customHeight="false" outlineLevel="0" collapsed="false">
      <c r="A1323" s="668" t="s">
        <v>1577</v>
      </c>
      <c r="B1323" s="669" t="n">
        <v>44527</v>
      </c>
      <c r="C1323" s="668" t="s">
        <v>1501</v>
      </c>
      <c r="D1323" s="668" t="s">
        <v>1281</v>
      </c>
      <c r="E1323" s="668" t="s">
        <v>1578</v>
      </c>
      <c r="F1323" s="670" t="n">
        <v>4000000</v>
      </c>
      <c r="G1323" s="670" t="n">
        <v>4000000</v>
      </c>
      <c r="H1323" s="670" t="n">
        <v>0</v>
      </c>
      <c r="I1323" s="670" t="n">
        <v>602286402</v>
      </c>
      <c r="J1323" s="671" t="s">
        <v>1508</v>
      </c>
      <c r="L1323" s="672" t="n">
        <f aca="false">I1322+H1323-G1323</f>
        <v>602286402</v>
      </c>
      <c r="M1323" s="672" t="n">
        <f aca="false">I1323-L1323</f>
        <v>0</v>
      </c>
    </row>
    <row r="1324" customFormat="false" ht="15" hidden="false" customHeight="false" outlineLevel="0" collapsed="false">
      <c r="A1324" s="668" t="s">
        <v>1579</v>
      </c>
      <c r="B1324" s="669" t="n">
        <v>44529</v>
      </c>
      <c r="C1324" s="668" t="s">
        <v>1501</v>
      </c>
      <c r="D1324" s="668" t="s">
        <v>1281</v>
      </c>
      <c r="E1324" s="668" t="s">
        <v>1512</v>
      </c>
      <c r="F1324" s="670" t="n">
        <v>2634900</v>
      </c>
      <c r="G1324" s="670" t="n">
        <v>2634900</v>
      </c>
      <c r="H1324" s="670" t="n">
        <v>0</v>
      </c>
      <c r="I1324" s="670" t="n">
        <v>599651502</v>
      </c>
      <c r="J1324" s="671" t="s">
        <v>1508</v>
      </c>
      <c r="L1324" s="672" t="n">
        <f aca="false">I1323+H1324-G1324</f>
        <v>599651502</v>
      </c>
      <c r="M1324" s="672" t="n">
        <f aca="false">I1324-L1324</f>
        <v>0</v>
      </c>
    </row>
    <row r="1325" customFormat="false" ht="15" hidden="false" customHeight="false" outlineLevel="0" collapsed="false">
      <c r="A1325" s="668" t="s">
        <v>1580</v>
      </c>
      <c r="B1325" s="669" t="n">
        <v>44529</v>
      </c>
      <c r="C1325" s="668" t="s">
        <v>1501</v>
      </c>
      <c r="D1325" s="668" t="s">
        <v>1281</v>
      </c>
      <c r="E1325" s="668" t="s">
        <v>1510</v>
      </c>
      <c r="F1325" s="670" t="n">
        <v>269831000</v>
      </c>
      <c r="G1325" s="670" t="n">
        <v>269831000</v>
      </c>
      <c r="H1325" s="670" t="n">
        <v>0</v>
      </c>
      <c r="I1325" s="670" t="n">
        <v>329820502</v>
      </c>
      <c r="J1325" s="671" t="s">
        <v>1508</v>
      </c>
      <c r="L1325" s="672" t="n">
        <f aca="false">I1324+H1325-G1325</f>
        <v>329820502</v>
      </c>
      <c r="M1325" s="672" t="n">
        <f aca="false">I1325-L1325</f>
        <v>0</v>
      </c>
    </row>
    <row r="1326" customFormat="false" ht="15" hidden="false" customHeight="false" outlineLevel="0" collapsed="false">
      <c r="A1326" s="668" t="s">
        <v>1581</v>
      </c>
      <c r="B1326" s="669" t="n">
        <v>44529</v>
      </c>
      <c r="C1326" s="668" t="s">
        <v>1501</v>
      </c>
      <c r="D1326" s="668" t="s">
        <v>1281</v>
      </c>
      <c r="E1326" s="668" t="s">
        <v>1507</v>
      </c>
      <c r="F1326" s="670" t="n">
        <v>1795400</v>
      </c>
      <c r="G1326" s="670" t="n">
        <v>1795400</v>
      </c>
      <c r="H1326" s="670" t="n">
        <v>0</v>
      </c>
      <c r="I1326" s="670" t="n">
        <v>328025102</v>
      </c>
      <c r="J1326" s="671" t="s">
        <v>1508</v>
      </c>
      <c r="L1326" s="672" t="n">
        <f aca="false">I1325+H1326-G1326</f>
        <v>328025102</v>
      </c>
      <c r="M1326" s="672" t="n">
        <f aca="false">I1326-L1326</f>
        <v>0</v>
      </c>
    </row>
    <row r="1327" customFormat="false" ht="15" hidden="false" customHeight="false" outlineLevel="0" collapsed="false">
      <c r="A1327" s="668" t="s">
        <v>1582</v>
      </c>
      <c r="B1327" s="669" t="n">
        <v>44527</v>
      </c>
      <c r="C1327" s="668" t="s">
        <v>1501</v>
      </c>
      <c r="D1327" s="668" t="s">
        <v>1281</v>
      </c>
      <c r="E1327" s="668" t="s">
        <v>1507</v>
      </c>
      <c r="F1327" s="670" t="n">
        <v>16700000</v>
      </c>
      <c r="G1327" s="670" t="n">
        <v>16700000</v>
      </c>
      <c r="H1327" s="670" t="n">
        <v>0</v>
      </c>
      <c r="I1327" s="670" t="n">
        <v>311325102</v>
      </c>
      <c r="J1327" s="671" t="s">
        <v>1508</v>
      </c>
      <c r="L1327" s="672" t="n">
        <f aca="false">I1326+H1327-G1327</f>
        <v>311325102</v>
      </c>
      <c r="M1327" s="672" t="n">
        <f aca="false">I1327-L1327</f>
        <v>0</v>
      </c>
    </row>
    <row r="1328" customFormat="false" ht="15" hidden="false" customHeight="false" outlineLevel="0" collapsed="false">
      <c r="A1328" s="668" t="s">
        <v>1583</v>
      </c>
      <c r="B1328" s="669" t="n">
        <v>44530</v>
      </c>
      <c r="C1328" s="668" t="s">
        <v>1501</v>
      </c>
      <c r="D1328" s="668" t="s">
        <v>1281</v>
      </c>
      <c r="E1328" s="668" t="s">
        <v>1519</v>
      </c>
      <c r="F1328" s="670" t="n">
        <v>10550000</v>
      </c>
      <c r="G1328" s="670" t="n">
        <v>10550000</v>
      </c>
      <c r="H1328" s="670" t="n">
        <v>0</v>
      </c>
      <c r="I1328" s="670" t="n">
        <v>300775102</v>
      </c>
      <c r="J1328" s="671" t="s">
        <v>1508</v>
      </c>
      <c r="L1328" s="672" t="n">
        <f aca="false">I1327+H1328-G1328</f>
        <v>300775102</v>
      </c>
      <c r="M1328" s="672" t="n">
        <f aca="false">I1328-L1328</f>
        <v>0</v>
      </c>
    </row>
    <row r="1329" customFormat="false" ht="15" hidden="false" customHeight="false" outlineLevel="0" collapsed="false">
      <c r="A1329" s="668" t="s">
        <v>1584</v>
      </c>
      <c r="B1329" s="669" t="n">
        <v>44530</v>
      </c>
      <c r="C1329" s="668" t="s">
        <v>1501</v>
      </c>
      <c r="D1329" s="668" t="s">
        <v>1281</v>
      </c>
      <c r="E1329" s="668" t="s">
        <v>1507</v>
      </c>
      <c r="F1329" s="670" t="n">
        <v>1586300</v>
      </c>
      <c r="G1329" s="670" t="n">
        <v>1586300</v>
      </c>
      <c r="H1329" s="670" t="n">
        <v>0</v>
      </c>
      <c r="I1329" s="670" t="n">
        <v>299188802</v>
      </c>
      <c r="J1329" s="671" t="s">
        <v>1508</v>
      </c>
      <c r="L1329" s="672" t="n">
        <f aca="false">I1328+H1329-G1329</f>
        <v>299188802</v>
      </c>
      <c r="M1329" s="672" t="n">
        <f aca="false">I1329-L1329</f>
        <v>0</v>
      </c>
    </row>
    <row r="1330" customFormat="false" ht="15" hidden="false" customHeight="false" outlineLevel="0" collapsed="false">
      <c r="A1330" s="668" t="s">
        <v>1585</v>
      </c>
      <c r="B1330" s="669" t="n">
        <v>44530</v>
      </c>
      <c r="C1330" s="668" t="s">
        <v>1501</v>
      </c>
      <c r="D1330" s="668" t="s">
        <v>1281</v>
      </c>
      <c r="E1330" s="668" t="s">
        <v>1510</v>
      </c>
      <c r="F1330" s="670" t="n">
        <v>121165000</v>
      </c>
      <c r="G1330" s="670" t="n">
        <v>121165000</v>
      </c>
      <c r="H1330" s="670" t="n">
        <v>0</v>
      </c>
      <c r="I1330" s="670" t="n">
        <v>178023802</v>
      </c>
      <c r="J1330" s="671" t="s">
        <v>1508</v>
      </c>
      <c r="L1330" s="672" t="n">
        <f aca="false">I1329+H1330-G1330</f>
        <v>178023802</v>
      </c>
      <c r="M1330" s="672" t="n">
        <f aca="false">I1330-L1330</f>
        <v>0</v>
      </c>
    </row>
    <row r="1331" customFormat="false" ht="15" hidden="false" customHeight="false" outlineLevel="0" collapsed="false">
      <c r="A1331" s="668" t="s">
        <v>1586</v>
      </c>
      <c r="B1331" s="669" t="n">
        <v>44530</v>
      </c>
      <c r="C1331" s="668" t="s">
        <v>1501</v>
      </c>
      <c r="D1331" s="668" t="s">
        <v>1281</v>
      </c>
      <c r="E1331" s="668" t="s">
        <v>1507</v>
      </c>
      <c r="F1331" s="670" t="n">
        <v>1889603</v>
      </c>
      <c r="G1331" s="670" t="n">
        <v>1889603</v>
      </c>
      <c r="H1331" s="670" t="n">
        <v>0</v>
      </c>
      <c r="I1331" s="670" t="n">
        <v>176134199</v>
      </c>
      <c r="J1331" s="671" t="s">
        <v>1508</v>
      </c>
      <c r="L1331" s="672" t="n">
        <f aca="false">I1330+H1331-G1331</f>
        <v>176134199</v>
      </c>
      <c r="M1331" s="672" t="n">
        <f aca="false">I1331-L1331</f>
        <v>0</v>
      </c>
    </row>
    <row r="1332" customFormat="false" ht="15" hidden="false" customHeight="false" outlineLevel="0" collapsed="false">
      <c r="A1332" s="673"/>
      <c r="B1332" s="674"/>
      <c r="C1332" s="673"/>
      <c r="D1332" s="673"/>
      <c r="E1332" s="673"/>
      <c r="F1332" s="675" t="n">
        <f aca="false">SUM(F6:F1331)</f>
        <v>189528579</v>
      </c>
      <c r="G1332" s="675" t="n">
        <f aca="false">SUM(G6:G1331)</f>
        <v>4743085063</v>
      </c>
      <c r="H1332" s="675" t="n">
        <f aca="false">SUM(H6:H1331)</f>
        <v>4553556484</v>
      </c>
      <c r="I1332" s="676" t="n">
        <v>176134199</v>
      </c>
      <c r="J1332" s="677" t="n">
        <f aca="false">I5-G1332+H1332</f>
        <v>176134199</v>
      </c>
      <c r="L1332" s="672" t="n">
        <f aca="false">G1332-H1332</f>
        <v>189528579</v>
      </c>
      <c r="M1332" s="672" t="n">
        <f aca="false">I5-L1332</f>
        <v>176134199</v>
      </c>
    </row>
    <row r="1333" customFormat="false" ht="15" hidden="false" customHeight="false" outlineLevel="0" collapsed="false">
      <c r="A1333" s="678"/>
      <c r="B1333" s="679"/>
      <c r="C1333" s="678"/>
      <c r="D1333" s="678"/>
      <c r="E1333" s="678"/>
      <c r="F1333" s="680"/>
      <c r="G1333" s="680"/>
      <c r="H1333" s="680"/>
      <c r="I1333" s="680"/>
      <c r="J1333" s="679"/>
    </row>
    <row r="1334" customFormat="false" ht="15" hidden="false" customHeight="true" outlineLevel="0" collapsed="false">
      <c r="A1334" s="664" t="s">
        <v>1587</v>
      </c>
      <c r="B1334" s="664"/>
      <c r="C1334" s="664"/>
      <c r="D1334" s="664"/>
      <c r="E1334" s="664"/>
      <c r="F1334" s="664"/>
      <c r="G1334" s="665"/>
      <c r="H1334" s="665"/>
      <c r="I1334" s="666" t="n">
        <v>2500000</v>
      </c>
      <c r="J1334" s="667"/>
    </row>
    <row r="1335" customFormat="false" ht="15" hidden="false" customHeight="false" outlineLevel="0" collapsed="false">
      <c r="A1335" s="668" t="s">
        <v>1588</v>
      </c>
      <c r="B1335" s="669" t="n">
        <v>44527</v>
      </c>
      <c r="C1335" s="668" t="s">
        <v>1589</v>
      </c>
      <c r="D1335" s="668" t="s">
        <v>1281</v>
      </c>
      <c r="E1335" s="668" t="s">
        <v>1590</v>
      </c>
      <c r="F1335" s="670" t="n">
        <v>-16700000</v>
      </c>
      <c r="G1335" s="670" t="n">
        <v>0</v>
      </c>
      <c r="H1335" s="670" t="n">
        <v>16700000</v>
      </c>
      <c r="I1335" s="670" t="n">
        <v>19200000</v>
      </c>
      <c r="J1335" s="671" t="s">
        <v>1283</v>
      </c>
    </row>
    <row r="1336" customFormat="false" ht="15" hidden="false" customHeight="false" outlineLevel="0" collapsed="false">
      <c r="A1336" s="668" t="s">
        <v>1591</v>
      </c>
      <c r="B1336" s="669" t="n">
        <v>44501</v>
      </c>
      <c r="C1336" s="668" t="s">
        <v>1592</v>
      </c>
      <c r="D1336" s="668" t="s">
        <v>1281</v>
      </c>
      <c r="E1336" s="668" t="s">
        <v>1593</v>
      </c>
      <c r="F1336" s="670" t="n">
        <v>145000</v>
      </c>
      <c r="G1336" s="670" t="n">
        <v>145000</v>
      </c>
      <c r="H1336" s="670" t="n">
        <v>0</v>
      </c>
      <c r="I1336" s="670" t="n">
        <v>19055000</v>
      </c>
      <c r="J1336" s="671" t="s">
        <v>1499</v>
      </c>
    </row>
    <row r="1337" customFormat="false" ht="15" hidden="false" customHeight="false" outlineLevel="0" collapsed="false">
      <c r="A1337" s="668" t="s">
        <v>1591</v>
      </c>
      <c r="B1337" s="669" t="n">
        <v>44501</v>
      </c>
      <c r="C1337" s="668" t="s">
        <v>1594</v>
      </c>
      <c r="D1337" s="668" t="s">
        <v>1281</v>
      </c>
      <c r="E1337" s="668" t="s">
        <v>1595</v>
      </c>
      <c r="F1337" s="670" t="n">
        <v>12500</v>
      </c>
      <c r="G1337" s="670" t="n">
        <v>12500</v>
      </c>
      <c r="H1337" s="670" t="n">
        <v>0</v>
      </c>
      <c r="I1337" s="670" t="n">
        <v>19042500</v>
      </c>
      <c r="J1337" s="671" t="s">
        <v>1499</v>
      </c>
    </row>
    <row r="1338" customFormat="false" ht="15" hidden="false" customHeight="false" outlineLevel="0" collapsed="false">
      <c r="A1338" s="668" t="s">
        <v>1591</v>
      </c>
      <c r="B1338" s="669" t="n">
        <v>44501</v>
      </c>
      <c r="C1338" s="668" t="s">
        <v>1594</v>
      </c>
      <c r="D1338" s="668" t="s">
        <v>1281</v>
      </c>
      <c r="E1338" s="668" t="s">
        <v>1180</v>
      </c>
      <c r="F1338" s="670" t="n">
        <v>3000</v>
      </c>
      <c r="G1338" s="670" t="n">
        <v>3000</v>
      </c>
      <c r="H1338" s="670" t="n">
        <v>0</v>
      </c>
      <c r="I1338" s="670" t="n">
        <v>19039500</v>
      </c>
      <c r="J1338" s="671" t="s">
        <v>1499</v>
      </c>
    </row>
    <row r="1339" customFormat="false" ht="15" hidden="false" customHeight="false" outlineLevel="0" collapsed="false">
      <c r="A1339" s="668" t="s">
        <v>1591</v>
      </c>
      <c r="B1339" s="669" t="n">
        <v>44501</v>
      </c>
      <c r="C1339" s="668" t="s">
        <v>1594</v>
      </c>
      <c r="D1339" s="668" t="s">
        <v>1281</v>
      </c>
      <c r="E1339" s="668" t="s">
        <v>1180</v>
      </c>
      <c r="F1339" s="670" t="n">
        <v>8000</v>
      </c>
      <c r="G1339" s="670" t="n">
        <v>8000</v>
      </c>
      <c r="H1339" s="670" t="n">
        <v>0</v>
      </c>
      <c r="I1339" s="670" t="n">
        <v>19031500</v>
      </c>
      <c r="J1339" s="671" t="s">
        <v>1499</v>
      </c>
    </row>
    <row r="1340" customFormat="false" ht="15" hidden="false" customHeight="false" outlineLevel="0" collapsed="false">
      <c r="A1340" s="668" t="s">
        <v>1591</v>
      </c>
      <c r="B1340" s="669" t="n">
        <v>44501</v>
      </c>
      <c r="C1340" s="668" t="s">
        <v>1594</v>
      </c>
      <c r="D1340" s="668" t="s">
        <v>1281</v>
      </c>
      <c r="E1340" s="668" t="s">
        <v>1180</v>
      </c>
      <c r="F1340" s="670" t="n">
        <v>5000</v>
      </c>
      <c r="G1340" s="670" t="n">
        <v>5000</v>
      </c>
      <c r="H1340" s="670" t="n">
        <v>0</v>
      </c>
      <c r="I1340" s="670" t="n">
        <v>19026500</v>
      </c>
      <c r="J1340" s="671" t="s">
        <v>1499</v>
      </c>
    </row>
    <row r="1341" customFormat="false" ht="15" hidden="false" customHeight="false" outlineLevel="0" collapsed="false">
      <c r="A1341" s="668" t="s">
        <v>1591</v>
      </c>
      <c r="B1341" s="669" t="n">
        <v>44501</v>
      </c>
      <c r="C1341" s="668" t="s">
        <v>1404</v>
      </c>
      <c r="D1341" s="668" t="s">
        <v>1281</v>
      </c>
      <c r="E1341" s="668" t="s">
        <v>1596</v>
      </c>
      <c r="F1341" s="670" t="n">
        <v>37100</v>
      </c>
      <c r="G1341" s="670" t="n">
        <v>37100</v>
      </c>
      <c r="H1341" s="670" t="n">
        <v>0</v>
      </c>
      <c r="I1341" s="670" t="n">
        <v>18989400</v>
      </c>
      <c r="J1341" s="671" t="s">
        <v>1499</v>
      </c>
    </row>
    <row r="1342" customFormat="false" ht="15" hidden="false" customHeight="false" outlineLevel="0" collapsed="false">
      <c r="A1342" s="668" t="s">
        <v>1591</v>
      </c>
      <c r="B1342" s="669" t="n">
        <v>44501</v>
      </c>
      <c r="C1342" s="668" t="s">
        <v>1594</v>
      </c>
      <c r="D1342" s="668" t="s">
        <v>1281</v>
      </c>
      <c r="E1342" s="668" t="s">
        <v>1180</v>
      </c>
      <c r="F1342" s="670" t="n">
        <v>12000</v>
      </c>
      <c r="G1342" s="670" t="n">
        <v>12000</v>
      </c>
      <c r="H1342" s="670" t="n">
        <v>0</v>
      </c>
      <c r="I1342" s="670" t="n">
        <v>18977400</v>
      </c>
      <c r="J1342" s="671" t="s">
        <v>1499</v>
      </c>
    </row>
    <row r="1343" customFormat="false" ht="15" hidden="false" customHeight="false" outlineLevel="0" collapsed="false">
      <c r="A1343" s="668" t="s">
        <v>1591</v>
      </c>
      <c r="B1343" s="669" t="n">
        <v>44501</v>
      </c>
      <c r="C1343" s="668" t="s">
        <v>1594</v>
      </c>
      <c r="D1343" s="668" t="s">
        <v>1281</v>
      </c>
      <c r="E1343" s="668" t="s">
        <v>1180</v>
      </c>
      <c r="F1343" s="670" t="n">
        <v>2000</v>
      </c>
      <c r="G1343" s="670" t="n">
        <v>2000</v>
      </c>
      <c r="H1343" s="670" t="n">
        <v>0</v>
      </c>
      <c r="I1343" s="670" t="n">
        <v>18975400</v>
      </c>
      <c r="J1343" s="671" t="s">
        <v>1499</v>
      </c>
    </row>
    <row r="1344" customFormat="false" ht="15" hidden="false" customHeight="false" outlineLevel="0" collapsed="false">
      <c r="A1344" s="668" t="s">
        <v>1591</v>
      </c>
      <c r="B1344" s="669" t="n">
        <v>44501</v>
      </c>
      <c r="C1344" s="668" t="s">
        <v>1597</v>
      </c>
      <c r="D1344" s="668" t="s">
        <v>1281</v>
      </c>
      <c r="E1344" s="668" t="s">
        <v>1195</v>
      </c>
      <c r="F1344" s="670" t="n">
        <v>10977034</v>
      </c>
      <c r="G1344" s="670" t="n">
        <v>10977034</v>
      </c>
      <c r="H1344" s="670" t="n">
        <v>0</v>
      </c>
      <c r="I1344" s="670" t="n">
        <v>7998366</v>
      </c>
      <c r="J1344" s="671" t="s">
        <v>1499</v>
      </c>
    </row>
    <row r="1345" customFormat="false" ht="15" hidden="false" customHeight="false" outlineLevel="0" collapsed="false">
      <c r="A1345" s="668" t="s">
        <v>1591</v>
      </c>
      <c r="B1345" s="669" t="n">
        <v>44501</v>
      </c>
      <c r="C1345" s="668" t="s">
        <v>1598</v>
      </c>
      <c r="D1345" s="668" t="s">
        <v>1281</v>
      </c>
      <c r="E1345" s="668" t="s">
        <v>1599</v>
      </c>
      <c r="F1345" s="670" t="n">
        <v>6900</v>
      </c>
      <c r="G1345" s="670" t="n">
        <v>6900</v>
      </c>
      <c r="H1345" s="670" t="n">
        <v>0</v>
      </c>
      <c r="I1345" s="670" t="n">
        <v>7991466</v>
      </c>
      <c r="J1345" s="671" t="s">
        <v>1499</v>
      </c>
    </row>
    <row r="1346" customFormat="false" ht="15" hidden="false" customHeight="false" outlineLevel="0" collapsed="false">
      <c r="A1346" s="668" t="s">
        <v>1591</v>
      </c>
      <c r="B1346" s="669" t="n">
        <v>44501</v>
      </c>
      <c r="C1346" s="668" t="s">
        <v>1600</v>
      </c>
      <c r="D1346" s="668" t="s">
        <v>1281</v>
      </c>
      <c r="E1346" s="668" t="s">
        <v>1601</v>
      </c>
      <c r="F1346" s="670" t="n">
        <v>62412</v>
      </c>
      <c r="G1346" s="670" t="n">
        <v>62412</v>
      </c>
      <c r="H1346" s="670" t="n">
        <v>0</v>
      </c>
      <c r="I1346" s="670" t="n">
        <v>7929054</v>
      </c>
      <c r="J1346" s="671" t="s">
        <v>1499</v>
      </c>
    </row>
    <row r="1347" customFormat="false" ht="15" hidden="false" customHeight="false" outlineLevel="0" collapsed="false">
      <c r="A1347" s="668" t="s">
        <v>1591</v>
      </c>
      <c r="B1347" s="669" t="n">
        <v>44501</v>
      </c>
      <c r="C1347" s="668" t="s">
        <v>1589</v>
      </c>
      <c r="D1347" s="668" t="s">
        <v>1281</v>
      </c>
      <c r="E1347" s="668" t="s">
        <v>1187</v>
      </c>
      <c r="F1347" s="670" t="n">
        <v>1585500</v>
      </c>
      <c r="G1347" s="670" t="n">
        <v>1585500</v>
      </c>
      <c r="H1347" s="670" t="n">
        <v>0</v>
      </c>
      <c r="I1347" s="670" t="n">
        <v>6343554</v>
      </c>
      <c r="J1347" s="671" t="s">
        <v>1499</v>
      </c>
    </row>
    <row r="1348" customFormat="false" ht="15" hidden="false" customHeight="false" outlineLevel="0" collapsed="false">
      <c r="A1348" s="668" t="s">
        <v>1591</v>
      </c>
      <c r="B1348" s="669" t="n">
        <v>44501</v>
      </c>
      <c r="C1348" s="668" t="s">
        <v>1602</v>
      </c>
      <c r="D1348" s="668" t="s">
        <v>1281</v>
      </c>
      <c r="E1348" s="668" t="s">
        <v>1603</v>
      </c>
      <c r="F1348" s="670" t="n">
        <v>75000</v>
      </c>
      <c r="G1348" s="670" t="n">
        <v>75000</v>
      </c>
      <c r="H1348" s="670" t="n">
        <v>0</v>
      </c>
      <c r="I1348" s="670" t="n">
        <v>6268554</v>
      </c>
      <c r="J1348" s="671" t="s">
        <v>1499</v>
      </c>
    </row>
    <row r="1349" customFormat="false" ht="22.5" hidden="false" customHeight="false" outlineLevel="0" collapsed="false">
      <c r="A1349" s="668" t="s">
        <v>1604</v>
      </c>
      <c r="B1349" s="669" t="n">
        <v>44502</v>
      </c>
      <c r="C1349" s="668" t="s">
        <v>1605</v>
      </c>
      <c r="D1349" s="668" t="s">
        <v>1281</v>
      </c>
      <c r="E1349" s="668" t="s">
        <v>1606</v>
      </c>
      <c r="F1349" s="670" t="n">
        <v>1490000</v>
      </c>
      <c r="G1349" s="670" t="n">
        <v>1490000</v>
      </c>
      <c r="H1349" s="670" t="n">
        <v>0</v>
      </c>
      <c r="I1349" s="670" t="n">
        <v>4778554</v>
      </c>
      <c r="J1349" s="671" t="s">
        <v>1499</v>
      </c>
    </row>
    <row r="1350" customFormat="false" ht="15" hidden="false" customHeight="false" outlineLevel="0" collapsed="false">
      <c r="A1350" s="668" t="s">
        <v>1604</v>
      </c>
      <c r="B1350" s="669" t="n">
        <v>44502</v>
      </c>
      <c r="C1350" s="668" t="s">
        <v>1592</v>
      </c>
      <c r="D1350" s="668" t="s">
        <v>1281</v>
      </c>
      <c r="E1350" s="668" t="s">
        <v>1593</v>
      </c>
      <c r="F1350" s="670" t="n">
        <v>145000</v>
      </c>
      <c r="G1350" s="670" t="n">
        <v>145000</v>
      </c>
      <c r="H1350" s="670" t="n">
        <v>0</v>
      </c>
      <c r="I1350" s="670" t="n">
        <v>4633554</v>
      </c>
      <c r="J1350" s="671" t="s">
        <v>1499</v>
      </c>
    </row>
    <row r="1351" customFormat="false" ht="15" hidden="false" customHeight="false" outlineLevel="0" collapsed="false">
      <c r="A1351" s="668" t="s">
        <v>1604</v>
      </c>
      <c r="B1351" s="669" t="n">
        <v>44502</v>
      </c>
      <c r="C1351" s="668" t="s">
        <v>1607</v>
      </c>
      <c r="D1351" s="668" t="s">
        <v>1281</v>
      </c>
      <c r="E1351" s="668" t="s">
        <v>1608</v>
      </c>
      <c r="F1351" s="670" t="n">
        <v>100000</v>
      </c>
      <c r="G1351" s="670" t="n">
        <v>100000</v>
      </c>
      <c r="H1351" s="670" t="n">
        <v>0</v>
      </c>
      <c r="I1351" s="670" t="n">
        <v>4533554</v>
      </c>
      <c r="J1351" s="671" t="s">
        <v>1499</v>
      </c>
    </row>
    <row r="1352" customFormat="false" ht="15" hidden="false" customHeight="false" outlineLevel="0" collapsed="false">
      <c r="A1352" s="668" t="s">
        <v>1604</v>
      </c>
      <c r="B1352" s="669" t="n">
        <v>44502</v>
      </c>
      <c r="C1352" s="668" t="s">
        <v>1609</v>
      </c>
      <c r="D1352" s="668" t="s">
        <v>1281</v>
      </c>
      <c r="E1352" s="668" t="s">
        <v>1610</v>
      </c>
      <c r="F1352" s="670" t="n">
        <v>20000</v>
      </c>
      <c r="G1352" s="670" t="n">
        <v>20000</v>
      </c>
      <c r="H1352" s="670" t="n">
        <v>0</v>
      </c>
      <c r="I1352" s="670" t="n">
        <v>4513554</v>
      </c>
      <c r="J1352" s="671" t="s">
        <v>1499</v>
      </c>
    </row>
    <row r="1353" customFormat="false" ht="15" hidden="false" customHeight="false" outlineLevel="0" collapsed="false">
      <c r="A1353" s="668" t="s">
        <v>1604</v>
      </c>
      <c r="B1353" s="669" t="n">
        <v>44502</v>
      </c>
      <c r="C1353" s="668" t="s">
        <v>1594</v>
      </c>
      <c r="D1353" s="668" t="s">
        <v>1281</v>
      </c>
      <c r="E1353" s="668" t="s">
        <v>1180</v>
      </c>
      <c r="F1353" s="670" t="n">
        <v>5000</v>
      </c>
      <c r="G1353" s="670" t="n">
        <v>5000</v>
      </c>
      <c r="H1353" s="670" t="n">
        <v>0</v>
      </c>
      <c r="I1353" s="670" t="n">
        <v>4508554</v>
      </c>
      <c r="J1353" s="671" t="s">
        <v>1499</v>
      </c>
    </row>
    <row r="1354" customFormat="false" ht="15" hidden="false" customHeight="false" outlineLevel="0" collapsed="false">
      <c r="A1354" s="668" t="s">
        <v>1604</v>
      </c>
      <c r="B1354" s="669" t="n">
        <v>44502</v>
      </c>
      <c r="C1354" s="668" t="s">
        <v>1594</v>
      </c>
      <c r="D1354" s="668" t="s">
        <v>1281</v>
      </c>
      <c r="E1354" s="668" t="s">
        <v>1180</v>
      </c>
      <c r="F1354" s="670" t="n">
        <v>9000</v>
      </c>
      <c r="G1354" s="670" t="n">
        <v>9000</v>
      </c>
      <c r="H1354" s="670" t="n">
        <v>0</v>
      </c>
      <c r="I1354" s="670" t="n">
        <v>4499554</v>
      </c>
      <c r="J1354" s="671" t="s">
        <v>1499</v>
      </c>
    </row>
    <row r="1355" customFormat="false" ht="15" hidden="false" customHeight="false" outlineLevel="0" collapsed="false">
      <c r="A1355" s="668" t="s">
        <v>1604</v>
      </c>
      <c r="B1355" s="669" t="n">
        <v>44502</v>
      </c>
      <c r="C1355" s="668" t="s">
        <v>1611</v>
      </c>
      <c r="D1355" s="668" t="s">
        <v>1281</v>
      </c>
      <c r="E1355" s="668" t="s">
        <v>1612</v>
      </c>
      <c r="F1355" s="670" t="n">
        <v>5000</v>
      </c>
      <c r="G1355" s="670" t="n">
        <v>5000</v>
      </c>
      <c r="H1355" s="670" t="n">
        <v>0</v>
      </c>
      <c r="I1355" s="670" t="n">
        <v>4494554</v>
      </c>
      <c r="J1355" s="671" t="s">
        <v>1499</v>
      </c>
    </row>
    <row r="1356" customFormat="false" ht="15" hidden="false" customHeight="false" outlineLevel="0" collapsed="false">
      <c r="A1356" s="668" t="s">
        <v>1604</v>
      </c>
      <c r="B1356" s="669" t="n">
        <v>44502</v>
      </c>
      <c r="C1356" s="668" t="s">
        <v>1611</v>
      </c>
      <c r="D1356" s="668" t="s">
        <v>1281</v>
      </c>
      <c r="E1356" s="668" t="s">
        <v>1613</v>
      </c>
      <c r="F1356" s="670" t="n">
        <v>20000</v>
      </c>
      <c r="G1356" s="670" t="n">
        <v>20000</v>
      </c>
      <c r="H1356" s="670" t="n">
        <v>0</v>
      </c>
      <c r="I1356" s="670" t="n">
        <v>4474554</v>
      </c>
      <c r="J1356" s="671" t="s">
        <v>1499</v>
      </c>
    </row>
    <row r="1357" customFormat="false" ht="15" hidden="false" customHeight="false" outlineLevel="0" collapsed="false">
      <c r="A1357" s="668" t="s">
        <v>1604</v>
      </c>
      <c r="B1357" s="669" t="n">
        <v>44502</v>
      </c>
      <c r="C1357" s="668" t="s">
        <v>1614</v>
      </c>
      <c r="D1357" s="668" t="s">
        <v>1281</v>
      </c>
      <c r="E1357" s="668" t="s">
        <v>1615</v>
      </c>
      <c r="F1357" s="670" t="n">
        <v>114198</v>
      </c>
      <c r="G1357" s="670" t="n">
        <v>114198</v>
      </c>
      <c r="H1357" s="670" t="n">
        <v>0</v>
      </c>
      <c r="I1357" s="670" t="n">
        <v>4360356</v>
      </c>
      <c r="J1357" s="671" t="s">
        <v>1499</v>
      </c>
    </row>
    <row r="1358" customFormat="false" ht="22.5" hidden="false" customHeight="false" outlineLevel="0" collapsed="false">
      <c r="A1358" s="668" t="s">
        <v>1604</v>
      </c>
      <c r="B1358" s="669" t="n">
        <v>44502</v>
      </c>
      <c r="C1358" s="668" t="s">
        <v>1616</v>
      </c>
      <c r="D1358" s="668" t="s">
        <v>1281</v>
      </c>
      <c r="E1358" s="668" t="s">
        <v>1617</v>
      </c>
      <c r="F1358" s="670" t="n">
        <v>50000</v>
      </c>
      <c r="G1358" s="670" t="n">
        <v>50000</v>
      </c>
      <c r="H1358" s="670" t="n">
        <v>0</v>
      </c>
      <c r="I1358" s="670" t="n">
        <v>4310356</v>
      </c>
      <c r="J1358" s="671" t="s">
        <v>1499</v>
      </c>
    </row>
    <row r="1359" customFormat="false" ht="15" hidden="false" customHeight="false" outlineLevel="0" collapsed="false">
      <c r="A1359" s="668" t="s">
        <v>1604</v>
      </c>
      <c r="B1359" s="669" t="n">
        <v>44502</v>
      </c>
      <c r="C1359" s="668" t="s">
        <v>1602</v>
      </c>
      <c r="D1359" s="668" t="s">
        <v>1281</v>
      </c>
      <c r="E1359" s="668" t="s">
        <v>1603</v>
      </c>
      <c r="F1359" s="670" t="n">
        <v>37500</v>
      </c>
      <c r="G1359" s="670" t="n">
        <v>37500</v>
      </c>
      <c r="H1359" s="670" t="n">
        <v>0</v>
      </c>
      <c r="I1359" s="670" t="n">
        <v>4272856</v>
      </c>
      <c r="J1359" s="671" t="s">
        <v>1499</v>
      </c>
    </row>
    <row r="1360" customFormat="false" ht="15" hidden="false" customHeight="false" outlineLevel="0" collapsed="false">
      <c r="A1360" s="668" t="s">
        <v>1618</v>
      </c>
      <c r="B1360" s="669" t="n">
        <v>44503</v>
      </c>
      <c r="C1360" s="668" t="s">
        <v>1594</v>
      </c>
      <c r="D1360" s="668" t="s">
        <v>1281</v>
      </c>
      <c r="E1360" s="668" t="s">
        <v>1180</v>
      </c>
      <c r="F1360" s="670" t="n">
        <v>5000</v>
      </c>
      <c r="G1360" s="670" t="n">
        <v>5000</v>
      </c>
      <c r="H1360" s="670" t="n">
        <v>0</v>
      </c>
      <c r="I1360" s="670" t="n">
        <v>4267856</v>
      </c>
      <c r="J1360" s="671" t="s">
        <v>1499</v>
      </c>
    </row>
    <row r="1361" customFormat="false" ht="15" hidden="false" customHeight="false" outlineLevel="0" collapsed="false">
      <c r="A1361" s="668" t="s">
        <v>1618</v>
      </c>
      <c r="B1361" s="669" t="n">
        <v>44503</v>
      </c>
      <c r="C1361" s="668" t="s">
        <v>1592</v>
      </c>
      <c r="D1361" s="668" t="s">
        <v>1281</v>
      </c>
      <c r="E1361" s="668" t="s">
        <v>1593</v>
      </c>
      <c r="F1361" s="670" t="n">
        <v>145000</v>
      </c>
      <c r="G1361" s="670" t="n">
        <v>145000</v>
      </c>
      <c r="H1361" s="670" t="n">
        <v>0</v>
      </c>
      <c r="I1361" s="670" t="n">
        <v>4122856</v>
      </c>
      <c r="J1361" s="671" t="s">
        <v>1499</v>
      </c>
    </row>
    <row r="1362" customFormat="false" ht="15" hidden="false" customHeight="false" outlineLevel="0" collapsed="false">
      <c r="A1362" s="668" t="s">
        <v>1618</v>
      </c>
      <c r="B1362" s="669" t="n">
        <v>44503</v>
      </c>
      <c r="C1362" s="668" t="s">
        <v>1594</v>
      </c>
      <c r="D1362" s="668" t="s">
        <v>1281</v>
      </c>
      <c r="E1362" s="668" t="s">
        <v>1180</v>
      </c>
      <c r="F1362" s="670" t="n">
        <v>12000</v>
      </c>
      <c r="G1362" s="670" t="n">
        <v>12000</v>
      </c>
      <c r="H1362" s="670" t="n">
        <v>0</v>
      </c>
      <c r="I1362" s="670" t="n">
        <v>4110856</v>
      </c>
      <c r="J1362" s="671" t="s">
        <v>1499</v>
      </c>
    </row>
    <row r="1363" customFormat="false" ht="15" hidden="false" customHeight="false" outlineLevel="0" collapsed="false">
      <c r="A1363" s="668" t="s">
        <v>1618</v>
      </c>
      <c r="B1363" s="669" t="n">
        <v>44503</v>
      </c>
      <c r="C1363" s="668" t="s">
        <v>1594</v>
      </c>
      <c r="D1363" s="668" t="s">
        <v>1281</v>
      </c>
      <c r="E1363" s="668" t="s">
        <v>1180</v>
      </c>
      <c r="F1363" s="670" t="n">
        <v>16000</v>
      </c>
      <c r="G1363" s="670" t="n">
        <v>16000</v>
      </c>
      <c r="H1363" s="670" t="n">
        <v>0</v>
      </c>
      <c r="I1363" s="670" t="n">
        <v>4094856</v>
      </c>
      <c r="J1363" s="671" t="s">
        <v>1499</v>
      </c>
    </row>
    <row r="1364" customFormat="false" ht="15" hidden="false" customHeight="false" outlineLevel="0" collapsed="false">
      <c r="A1364" s="668" t="s">
        <v>1618</v>
      </c>
      <c r="B1364" s="669" t="n">
        <v>44503</v>
      </c>
      <c r="C1364" s="668" t="s">
        <v>1594</v>
      </c>
      <c r="D1364" s="668" t="s">
        <v>1281</v>
      </c>
      <c r="E1364" s="668" t="s">
        <v>1180</v>
      </c>
      <c r="F1364" s="670" t="n">
        <v>5000</v>
      </c>
      <c r="G1364" s="670" t="n">
        <v>5000</v>
      </c>
      <c r="H1364" s="670" t="n">
        <v>0</v>
      </c>
      <c r="I1364" s="670" t="n">
        <v>4089856</v>
      </c>
      <c r="J1364" s="671" t="s">
        <v>1499</v>
      </c>
    </row>
    <row r="1365" customFormat="false" ht="15" hidden="false" customHeight="false" outlineLevel="0" collapsed="false">
      <c r="A1365" s="668" t="s">
        <v>1618</v>
      </c>
      <c r="B1365" s="669" t="n">
        <v>44503</v>
      </c>
      <c r="C1365" s="668" t="s">
        <v>1611</v>
      </c>
      <c r="D1365" s="668" t="s">
        <v>1281</v>
      </c>
      <c r="E1365" s="668" t="s">
        <v>1612</v>
      </c>
      <c r="F1365" s="670" t="n">
        <v>15000</v>
      </c>
      <c r="G1365" s="670" t="n">
        <v>15000</v>
      </c>
      <c r="H1365" s="670" t="n">
        <v>0</v>
      </c>
      <c r="I1365" s="670" t="n">
        <v>4074856</v>
      </c>
      <c r="J1365" s="671" t="s">
        <v>1499</v>
      </c>
    </row>
    <row r="1366" customFormat="false" ht="15" hidden="false" customHeight="false" outlineLevel="0" collapsed="false">
      <c r="A1366" s="668" t="s">
        <v>1618</v>
      </c>
      <c r="B1366" s="669" t="n">
        <v>44503</v>
      </c>
      <c r="C1366" s="668" t="s">
        <v>1594</v>
      </c>
      <c r="D1366" s="668" t="s">
        <v>1281</v>
      </c>
      <c r="E1366" s="668" t="s">
        <v>1595</v>
      </c>
      <c r="F1366" s="670" t="n">
        <v>12500</v>
      </c>
      <c r="G1366" s="670" t="n">
        <v>12500</v>
      </c>
      <c r="H1366" s="670" t="n">
        <v>0</v>
      </c>
      <c r="I1366" s="670" t="n">
        <v>4062356</v>
      </c>
      <c r="J1366" s="671" t="s">
        <v>1499</v>
      </c>
    </row>
    <row r="1367" customFormat="false" ht="15" hidden="false" customHeight="false" outlineLevel="0" collapsed="false">
      <c r="A1367" s="668" t="s">
        <v>1618</v>
      </c>
      <c r="B1367" s="669" t="n">
        <v>44503</v>
      </c>
      <c r="C1367" s="668" t="s">
        <v>1594</v>
      </c>
      <c r="D1367" s="668" t="s">
        <v>1281</v>
      </c>
      <c r="E1367" s="668" t="s">
        <v>1180</v>
      </c>
      <c r="F1367" s="670" t="n">
        <v>5000</v>
      </c>
      <c r="G1367" s="670" t="n">
        <v>5000</v>
      </c>
      <c r="H1367" s="670" t="n">
        <v>0</v>
      </c>
      <c r="I1367" s="670" t="n">
        <v>4057356</v>
      </c>
      <c r="J1367" s="671" t="s">
        <v>1499</v>
      </c>
    </row>
    <row r="1368" customFormat="false" ht="15" hidden="false" customHeight="false" outlineLevel="0" collapsed="false">
      <c r="A1368" s="668" t="s">
        <v>1618</v>
      </c>
      <c r="B1368" s="669" t="n">
        <v>44503</v>
      </c>
      <c r="C1368" s="668" t="s">
        <v>1594</v>
      </c>
      <c r="D1368" s="668" t="s">
        <v>1281</v>
      </c>
      <c r="E1368" s="668" t="s">
        <v>1180</v>
      </c>
      <c r="F1368" s="670" t="n">
        <v>5000</v>
      </c>
      <c r="G1368" s="670" t="n">
        <v>5000</v>
      </c>
      <c r="H1368" s="670" t="n">
        <v>0</v>
      </c>
      <c r="I1368" s="670" t="n">
        <v>4052356</v>
      </c>
      <c r="J1368" s="671" t="s">
        <v>1499</v>
      </c>
    </row>
    <row r="1369" customFormat="false" ht="15" hidden="false" customHeight="false" outlineLevel="0" collapsed="false">
      <c r="A1369" s="668" t="s">
        <v>1618</v>
      </c>
      <c r="B1369" s="669" t="n">
        <v>44503</v>
      </c>
      <c r="C1369" s="668" t="s">
        <v>1594</v>
      </c>
      <c r="D1369" s="668" t="s">
        <v>1281</v>
      </c>
      <c r="E1369" s="668" t="s">
        <v>1595</v>
      </c>
      <c r="F1369" s="670" t="n">
        <v>101500</v>
      </c>
      <c r="G1369" s="670" t="n">
        <v>101500</v>
      </c>
      <c r="H1369" s="670" t="n">
        <v>0</v>
      </c>
      <c r="I1369" s="670" t="n">
        <v>3950856</v>
      </c>
      <c r="J1369" s="671" t="s">
        <v>1499</v>
      </c>
    </row>
    <row r="1370" customFormat="false" ht="15" hidden="false" customHeight="false" outlineLevel="0" collapsed="false">
      <c r="A1370" s="668" t="s">
        <v>1618</v>
      </c>
      <c r="B1370" s="669" t="n">
        <v>44503</v>
      </c>
      <c r="C1370" s="668" t="s">
        <v>1594</v>
      </c>
      <c r="D1370" s="668" t="s">
        <v>1281</v>
      </c>
      <c r="E1370" s="668" t="s">
        <v>1180</v>
      </c>
      <c r="F1370" s="670" t="n">
        <v>6000</v>
      </c>
      <c r="G1370" s="670" t="n">
        <v>6000</v>
      </c>
      <c r="H1370" s="670" t="n">
        <v>0</v>
      </c>
      <c r="I1370" s="670" t="n">
        <v>3944856</v>
      </c>
      <c r="J1370" s="671" t="s">
        <v>1499</v>
      </c>
    </row>
    <row r="1371" customFormat="false" ht="15" hidden="false" customHeight="false" outlineLevel="0" collapsed="false">
      <c r="A1371" s="668" t="s">
        <v>1618</v>
      </c>
      <c r="B1371" s="669" t="n">
        <v>44503</v>
      </c>
      <c r="C1371" s="668" t="s">
        <v>1594</v>
      </c>
      <c r="D1371" s="668" t="s">
        <v>1281</v>
      </c>
      <c r="E1371" s="668" t="s">
        <v>1595</v>
      </c>
      <c r="F1371" s="670" t="n">
        <v>57000</v>
      </c>
      <c r="G1371" s="670" t="n">
        <v>57000</v>
      </c>
      <c r="H1371" s="670" t="n">
        <v>0</v>
      </c>
      <c r="I1371" s="670" t="n">
        <v>3887856</v>
      </c>
      <c r="J1371" s="671" t="s">
        <v>1499</v>
      </c>
    </row>
    <row r="1372" customFormat="false" ht="15" hidden="false" customHeight="false" outlineLevel="0" collapsed="false">
      <c r="A1372" s="668" t="s">
        <v>1618</v>
      </c>
      <c r="B1372" s="669" t="n">
        <v>44503</v>
      </c>
      <c r="C1372" s="668" t="s">
        <v>1594</v>
      </c>
      <c r="D1372" s="668" t="s">
        <v>1281</v>
      </c>
      <c r="E1372" s="668" t="s">
        <v>1180</v>
      </c>
      <c r="F1372" s="670" t="n">
        <v>5000</v>
      </c>
      <c r="G1372" s="670" t="n">
        <v>5000</v>
      </c>
      <c r="H1372" s="670" t="n">
        <v>0</v>
      </c>
      <c r="I1372" s="670" t="n">
        <v>3882856</v>
      </c>
      <c r="J1372" s="671" t="s">
        <v>1499</v>
      </c>
    </row>
    <row r="1373" customFormat="false" ht="15" hidden="false" customHeight="false" outlineLevel="0" collapsed="false">
      <c r="A1373" s="668" t="s">
        <v>1618</v>
      </c>
      <c r="B1373" s="669" t="n">
        <v>44503</v>
      </c>
      <c r="C1373" s="668" t="s">
        <v>1589</v>
      </c>
      <c r="D1373" s="668" t="s">
        <v>1281</v>
      </c>
      <c r="E1373" s="668" t="s">
        <v>1187</v>
      </c>
      <c r="F1373" s="670" t="n">
        <v>1560000</v>
      </c>
      <c r="G1373" s="670" t="n">
        <v>1560000</v>
      </c>
      <c r="H1373" s="670" t="n">
        <v>0</v>
      </c>
      <c r="I1373" s="670" t="n">
        <v>2322856</v>
      </c>
      <c r="J1373" s="671" t="s">
        <v>1499</v>
      </c>
    </row>
    <row r="1374" customFormat="false" ht="15" hidden="false" customHeight="false" outlineLevel="0" collapsed="false">
      <c r="A1374" s="668" t="s">
        <v>1618</v>
      </c>
      <c r="B1374" s="669" t="n">
        <v>44503</v>
      </c>
      <c r="C1374" s="668" t="s">
        <v>1602</v>
      </c>
      <c r="D1374" s="668" t="s">
        <v>1281</v>
      </c>
      <c r="E1374" s="668" t="s">
        <v>1603</v>
      </c>
      <c r="F1374" s="670" t="n">
        <v>187500</v>
      </c>
      <c r="G1374" s="670" t="n">
        <v>187500</v>
      </c>
      <c r="H1374" s="670" t="n">
        <v>0</v>
      </c>
      <c r="I1374" s="670" t="n">
        <v>2135356</v>
      </c>
      <c r="J1374" s="671" t="s">
        <v>1499</v>
      </c>
    </row>
    <row r="1375" customFormat="false" ht="15" hidden="false" customHeight="false" outlineLevel="0" collapsed="false">
      <c r="A1375" s="668" t="s">
        <v>1619</v>
      </c>
      <c r="B1375" s="669" t="n">
        <v>44504</v>
      </c>
      <c r="C1375" s="668" t="s">
        <v>1592</v>
      </c>
      <c r="D1375" s="668" t="s">
        <v>1281</v>
      </c>
      <c r="E1375" s="668" t="s">
        <v>1593</v>
      </c>
      <c r="F1375" s="670" t="n">
        <v>145000</v>
      </c>
      <c r="G1375" s="670" t="n">
        <v>145000</v>
      </c>
      <c r="H1375" s="670" t="n">
        <v>0</v>
      </c>
      <c r="I1375" s="670" t="n">
        <v>1990356</v>
      </c>
      <c r="J1375" s="671" t="s">
        <v>1499</v>
      </c>
    </row>
    <row r="1376" customFormat="false" ht="15" hidden="false" customHeight="false" outlineLevel="0" collapsed="false">
      <c r="A1376" s="668" t="s">
        <v>1619</v>
      </c>
      <c r="B1376" s="669" t="n">
        <v>44504</v>
      </c>
      <c r="C1376" s="668" t="s">
        <v>1594</v>
      </c>
      <c r="D1376" s="668" t="s">
        <v>1281</v>
      </c>
      <c r="E1376" s="668" t="s">
        <v>1595</v>
      </c>
      <c r="F1376" s="670" t="n">
        <v>12500</v>
      </c>
      <c r="G1376" s="670" t="n">
        <v>12500</v>
      </c>
      <c r="H1376" s="670" t="n">
        <v>0</v>
      </c>
      <c r="I1376" s="670" t="n">
        <v>1977856</v>
      </c>
      <c r="J1376" s="671" t="s">
        <v>1499</v>
      </c>
    </row>
    <row r="1377" customFormat="false" ht="15" hidden="false" customHeight="false" outlineLevel="0" collapsed="false">
      <c r="A1377" s="668" t="s">
        <v>1619</v>
      </c>
      <c r="B1377" s="669" t="n">
        <v>44504</v>
      </c>
      <c r="C1377" s="668" t="s">
        <v>1594</v>
      </c>
      <c r="D1377" s="668" t="s">
        <v>1281</v>
      </c>
      <c r="E1377" s="668" t="s">
        <v>1180</v>
      </c>
      <c r="F1377" s="670" t="n">
        <v>5000</v>
      </c>
      <c r="G1377" s="670" t="n">
        <v>5000</v>
      </c>
      <c r="H1377" s="670" t="n">
        <v>0</v>
      </c>
      <c r="I1377" s="670" t="n">
        <v>1972856</v>
      </c>
      <c r="J1377" s="671" t="s">
        <v>1499</v>
      </c>
    </row>
    <row r="1378" customFormat="false" ht="15" hidden="false" customHeight="false" outlineLevel="0" collapsed="false">
      <c r="A1378" s="668" t="s">
        <v>1619</v>
      </c>
      <c r="B1378" s="669" t="n">
        <v>44504</v>
      </c>
      <c r="C1378" s="668" t="s">
        <v>1594</v>
      </c>
      <c r="D1378" s="668" t="s">
        <v>1281</v>
      </c>
      <c r="E1378" s="668" t="s">
        <v>1180</v>
      </c>
      <c r="F1378" s="670" t="n">
        <v>2000</v>
      </c>
      <c r="G1378" s="670" t="n">
        <v>2000</v>
      </c>
      <c r="H1378" s="670" t="n">
        <v>0</v>
      </c>
      <c r="I1378" s="670" t="n">
        <v>1970856</v>
      </c>
      <c r="J1378" s="671" t="s">
        <v>1499</v>
      </c>
    </row>
    <row r="1379" customFormat="false" ht="15" hidden="false" customHeight="false" outlineLevel="0" collapsed="false">
      <c r="A1379" s="668" t="s">
        <v>1619</v>
      </c>
      <c r="B1379" s="669" t="n">
        <v>44504</v>
      </c>
      <c r="C1379" s="668" t="s">
        <v>1594</v>
      </c>
      <c r="D1379" s="668" t="s">
        <v>1281</v>
      </c>
      <c r="E1379" s="668" t="s">
        <v>1180</v>
      </c>
      <c r="F1379" s="670" t="n">
        <v>5000</v>
      </c>
      <c r="G1379" s="670" t="n">
        <v>5000</v>
      </c>
      <c r="H1379" s="670" t="n">
        <v>0</v>
      </c>
      <c r="I1379" s="670" t="n">
        <v>1965856</v>
      </c>
      <c r="J1379" s="671" t="s">
        <v>1499</v>
      </c>
    </row>
    <row r="1380" customFormat="false" ht="15" hidden="false" customHeight="false" outlineLevel="0" collapsed="false">
      <c r="A1380" s="668" t="s">
        <v>1619</v>
      </c>
      <c r="B1380" s="669" t="n">
        <v>44504</v>
      </c>
      <c r="C1380" s="668" t="s">
        <v>1594</v>
      </c>
      <c r="D1380" s="668" t="s">
        <v>1281</v>
      </c>
      <c r="E1380" s="668" t="s">
        <v>1180</v>
      </c>
      <c r="F1380" s="670" t="n">
        <v>8000</v>
      </c>
      <c r="G1380" s="670" t="n">
        <v>8000</v>
      </c>
      <c r="H1380" s="670" t="n">
        <v>0</v>
      </c>
      <c r="I1380" s="670" t="n">
        <v>1957856</v>
      </c>
      <c r="J1380" s="671" t="s">
        <v>1499</v>
      </c>
    </row>
    <row r="1381" customFormat="false" ht="15" hidden="false" customHeight="false" outlineLevel="0" collapsed="false">
      <c r="A1381" s="668" t="s">
        <v>1619</v>
      </c>
      <c r="B1381" s="669" t="n">
        <v>44504</v>
      </c>
      <c r="C1381" s="668" t="s">
        <v>1594</v>
      </c>
      <c r="D1381" s="668" t="s">
        <v>1281</v>
      </c>
      <c r="E1381" s="668" t="s">
        <v>1180</v>
      </c>
      <c r="F1381" s="670" t="n">
        <v>3000</v>
      </c>
      <c r="G1381" s="670" t="n">
        <v>3000</v>
      </c>
      <c r="H1381" s="670" t="n">
        <v>0</v>
      </c>
      <c r="I1381" s="670" t="n">
        <v>1954856</v>
      </c>
      <c r="J1381" s="671" t="s">
        <v>1499</v>
      </c>
    </row>
    <row r="1382" customFormat="false" ht="15" hidden="false" customHeight="false" outlineLevel="0" collapsed="false">
      <c r="A1382" s="668" t="s">
        <v>1619</v>
      </c>
      <c r="B1382" s="669" t="n">
        <v>44504</v>
      </c>
      <c r="C1382" s="668" t="s">
        <v>1602</v>
      </c>
      <c r="D1382" s="668" t="s">
        <v>1281</v>
      </c>
      <c r="E1382" s="668" t="s">
        <v>1603</v>
      </c>
      <c r="F1382" s="670" t="n">
        <v>112500</v>
      </c>
      <c r="G1382" s="670" t="n">
        <v>112500</v>
      </c>
      <c r="H1382" s="670" t="n">
        <v>0</v>
      </c>
      <c r="I1382" s="670" t="n">
        <v>1842356</v>
      </c>
      <c r="J1382" s="671" t="s">
        <v>1499</v>
      </c>
    </row>
    <row r="1383" customFormat="false" ht="15" hidden="false" customHeight="false" outlineLevel="0" collapsed="false">
      <c r="A1383" s="668" t="s">
        <v>1619</v>
      </c>
      <c r="B1383" s="669" t="n">
        <v>44504</v>
      </c>
      <c r="C1383" s="668" t="s">
        <v>1589</v>
      </c>
      <c r="D1383" s="668" t="s">
        <v>1281</v>
      </c>
      <c r="E1383" s="668" t="s">
        <v>1187</v>
      </c>
      <c r="F1383" s="670" t="n">
        <v>3120000</v>
      </c>
      <c r="G1383" s="670" t="n">
        <v>3120000</v>
      </c>
      <c r="H1383" s="670" t="n">
        <v>0</v>
      </c>
      <c r="I1383" s="670" t="n">
        <v>-1277644</v>
      </c>
      <c r="J1383" s="671" t="s">
        <v>1499</v>
      </c>
    </row>
    <row r="1384" customFormat="false" ht="15" hidden="false" customHeight="false" outlineLevel="0" collapsed="false">
      <c r="A1384" s="668" t="s">
        <v>1620</v>
      </c>
      <c r="B1384" s="669" t="n">
        <v>44505</v>
      </c>
      <c r="C1384" s="668" t="s">
        <v>1592</v>
      </c>
      <c r="D1384" s="668" t="s">
        <v>1281</v>
      </c>
      <c r="E1384" s="668" t="s">
        <v>1593</v>
      </c>
      <c r="F1384" s="670" t="n">
        <v>145000</v>
      </c>
      <c r="G1384" s="670" t="n">
        <v>145000</v>
      </c>
      <c r="H1384" s="670" t="n">
        <v>0</v>
      </c>
      <c r="I1384" s="670" t="n">
        <v>-1422644</v>
      </c>
      <c r="J1384" s="671" t="s">
        <v>1499</v>
      </c>
    </row>
    <row r="1385" customFormat="false" ht="15" hidden="false" customHeight="false" outlineLevel="0" collapsed="false">
      <c r="A1385" s="668" t="s">
        <v>1620</v>
      </c>
      <c r="B1385" s="669" t="n">
        <v>44505</v>
      </c>
      <c r="C1385" s="668" t="s">
        <v>1611</v>
      </c>
      <c r="D1385" s="668" t="s">
        <v>1281</v>
      </c>
      <c r="E1385" s="668" t="s">
        <v>1621</v>
      </c>
      <c r="F1385" s="670" t="n">
        <v>15000</v>
      </c>
      <c r="G1385" s="670" t="n">
        <v>15000</v>
      </c>
      <c r="H1385" s="670" t="n">
        <v>0</v>
      </c>
      <c r="I1385" s="670" t="n">
        <v>-1437644</v>
      </c>
      <c r="J1385" s="671" t="s">
        <v>1499</v>
      </c>
    </row>
    <row r="1386" customFormat="false" ht="15" hidden="false" customHeight="false" outlineLevel="0" collapsed="false">
      <c r="A1386" s="668" t="s">
        <v>1620</v>
      </c>
      <c r="B1386" s="669" t="n">
        <v>44505</v>
      </c>
      <c r="C1386" s="668" t="s">
        <v>1611</v>
      </c>
      <c r="D1386" s="668" t="s">
        <v>1281</v>
      </c>
      <c r="E1386" s="668" t="s">
        <v>1622</v>
      </c>
      <c r="F1386" s="670" t="n">
        <v>10000</v>
      </c>
      <c r="G1386" s="670" t="n">
        <v>10000</v>
      </c>
      <c r="H1386" s="670" t="n">
        <v>0</v>
      </c>
      <c r="I1386" s="670" t="n">
        <v>-1447644</v>
      </c>
      <c r="J1386" s="671" t="s">
        <v>1499</v>
      </c>
    </row>
    <row r="1387" customFormat="false" ht="15" hidden="false" customHeight="false" outlineLevel="0" collapsed="false">
      <c r="A1387" s="668" t="s">
        <v>1620</v>
      </c>
      <c r="B1387" s="669" t="n">
        <v>44505</v>
      </c>
      <c r="C1387" s="668" t="s">
        <v>1594</v>
      </c>
      <c r="D1387" s="668" t="s">
        <v>1281</v>
      </c>
      <c r="E1387" s="668" t="s">
        <v>1180</v>
      </c>
      <c r="F1387" s="670" t="n">
        <v>5000</v>
      </c>
      <c r="G1387" s="670" t="n">
        <v>5000</v>
      </c>
      <c r="H1387" s="670" t="n">
        <v>0</v>
      </c>
      <c r="I1387" s="670" t="n">
        <v>-1452644</v>
      </c>
      <c r="J1387" s="671" t="s">
        <v>1499</v>
      </c>
    </row>
    <row r="1388" customFormat="false" ht="15" hidden="false" customHeight="false" outlineLevel="0" collapsed="false">
      <c r="A1388" s="668" t="s">
        <v>1620</v>
      </c>
      <c r="B1388" s="669" t="n">
        <v>44505</v>
      </c>
      <c r="C1388" s="668" t="s">
        <v>1404</v>
      </c>
      <c r="D1388" s="668" t="s">
        <v>1281</v>
      </c>
      <c r="E1388" s="668" t="s">
        <v>1623</v>
      </c>
      <c r="F1388" s="670" t="n">
        <v>177100</v>
      </c>
      <c r="G1388" s="670" t="n">
        <v>177100</v>
      </c>
      <c r="H1388" s="670" t="n">
        <v>0</v>
      </c>
      <c r="I1388" s="670" t="n">
        <v>-1629744</v>
      </c>
      <c r="J1388" s="671" t="s">
        <v>1499</v>
      </c>
    </row>
    <row r="1389" customFormat="false" ht="15" hidden="false" customHeight="false" outlineLevel="0" collapsed="false">
      <c r="A1389" s="668" t="s">
        <v>1620</v>
      </c>
      <c r="B1389" s="669" t="n">
        <v>44505</v>
      </c>
      <c r="C1389" s="668" t="s">
        <v>1611</v>
      </c>
      <c r="D1389" s="668" t="s">
        <v>1281</v>
      </c>
      <c r="E1389" s="668" t="s">
        <v>1613</v>
      </c>
      <c r="F1389" s="670" t="n">
        <v>25000</v>
      </c>
      <c r="G1389" s="670" t="n">
        <v>25000</v>
      </c>
      <c r="H1389" s="670" t="n">
        <v>0</v>
      </c>
      <c r="I1389" s="670" t="n">
        <v>-1654744</v>
      </c>
      <c r="J1389" s="671" t="s">
        <v>1499</v>
      </c>
    </row>
    <row r="1390" customFormat="false" ht="15" hidden="false" customHeight="false" outlineLevel="0" collapsed="false">
      <c r="A1390" s="668" t="s">
        <v>1620</v>
      </c>
      <c r="B1390" s="669" t="n">
        <v>44505</v>
      </c>
      <c r="C1390" s="668" t="s">
        <v>1611</v>
      </c>
      <c r="D1390" s="668" t="s">
        <v>1281</v>
      </c>
      <c r="E1390" s="668" t="s">
        <v>1624</v>
      </c>
      <c r="F1390" s="670" t="n">
        <v>10000</v>
      </c>
      <c r="G1390" s="670" t="n">
        <v>10000</v>
      </c>
      <c r="H1390" s="670" t="n">
        <v>0</v>
      </c>
      <c r="I1390" s="670" t="n">
        <v>-1664744</v>
      </c>
      <c r="J1390" s="671" t="s">
        <v>1499</v>
      </c>
    </row>
    <row r="1391" customFormat="false" ht="15" hidden="false" customHeight="false" outlineLevel="0" collapsed="false">
      <c r="A1391" s="668" t="s">
        <v>1620</v>
      </c>
      <c r="B1391" s="669" t="n">
        <v>44505</v>
      </c>
      <c r="C1391" s="668" t="s">
        <v>1594</v>
      </c>
      <c r="D1391" s="668" t="s">
        <v>1281</v>
      </c>
      <c r="E1391" s="668" t="s">
        <v>1180</v>
      </c>
      <c r="F1391" s="670" t="n">
        <v>7000</v>
      </c>
      <c r="G1391" s="670" t="n">
        <v>7000</v>
      </c>
      <c r="H1391" s="670" t="n">
        <v>0</v>
      </c>
      <c r="I1391" s="670" t="n">
        <v>-1671744</v>
      </c>
      <c r="J1391" s="671" t="s">
        <v>1499</v>
      </c>
    </row>
    <row r="1392" customFormat="false" ht="15" hidden="false" customHeight="false" outlineLevel="0" collapsed="false">
      <c r="A1392" s="668" t="s">
        <v>1620</v>
      </c>
      <c r="B1392" s="669" t="n">
        <v>44505</v>
      </c>
      <c r="C1392" s="668" t="s">
        <v>1594</v>
      </c>
      <c r="D1392" s="668" t="s">
        <v>1281</v>
      </c>
      <c r="E1392" s="668" t="s">
        <v>1180</v>
      </c>
      <c r="F1392" s="670" t="n">
        <v>5000</v>
      </c>
      <c r="G1392" s="670" t="n">
        <v>5000</v>
      </c>
      <c r="H1392" s="670" t="n">
        <v>0</v>
      </c>
      <c r="I1392" s="670" t="n">
        <v>-1676744</v>
      </c>
      <c r="J1392" s="671" t="s">
        <v>1499</v>
      </c>
    </row>
    <row r="1393" customFormat="false" ht="15" hidden="false" customHeight="false" outlineLevel="0" collapsed="false">
      <c r="A1393" s="668" t="s">
        <v>1620</v>
      </c>
      <c r="B1393" s="669" t="n">
        <v>44505</v>
      </c>
      <c r="C1393" s="668" t="s">
        <v>1594</v>
      </c>
      <c r="D1393" s="668" t="s">
        <v>1281</v>
      </c>
      <c r="E1393" s="668" t="s">
        <v>1180</v>
      </c>
      <c r="F1393" s="670" t="n">
        <v>5000</v>
      </c>
      <c r="G1393" s="670" t="n">
        <v>5000</v>
      </c>
      <c r="H1393" s="670" t="n">
        <v>0</v>
      </c>
      <c r="I1393" s="670" t="n">
        <v>-1681744</v>
      </c>
      <c r="J1393" s="671" t="s">
        <v>1499</v>
      </c>
    </row>
    <row r="1394" customFormat="false" ht="15" hidden="false" customHeight="false" outlineLevel="0" collapsed="false">
      <c r="A1394" s="668" t="s">
        <v>1620</v>
      </c>
      <c r="B1394" s="669" t="n">
        <v>44505</v>
      </c>
      <c r="C1394" s="668" t="s">
        <v>1598</v>
      </c>
      <c r="D1394" s="668" t="s">
        <v>1281</v>
      </c>
      <c r="E1394" s="668" t="s">
        <v>1599</v>
      </c>
      <c r="F1394" s="670" t="n">
        <v>4000</v>
      </c>
      <c r="G1394" s="670" t="n">
        <v>4000</v>
      </c>
      <c r="H1394" s="670" t="n">
        <v>0</v>
      </c>
      <c r="I1394" s="670" t="n">
        <v>-1685744</v>
      </c>
      <c r="J1394" s="671" t="s">
        <v>1499</v>
      </c>
    </row>
    <row r="1395" customFormat="false" ht="15" hidden="false" customHeight="false" outlineLevel="0" collapsed="false">
      <c r="A1395" s="668" t="s">
        <v>1620</v>
      </c>
      <c r="B1395" s="669" t="n">
        <v>44505</v>
      </c>
      <c r="C1395" s="668" t="s">
        <v>1602</v>
      </c>
      <c r="D1395" s="668" t="s">
        <v>1281</v>
      </c>
      <c r="E1395" s="668" t="s">
        <v>1603</v>
      </c>
      <c r="F1395" s="670" t="n">
        <v>100000</v>
      </c>
      <c r="G1395" s="670" t="n">
        <v>100000</v>
      </c>
      <c r="H1395" s="670" t="n">
        <v>0</v>
      </c>
      <c r="I1395" s="670" t="n">
        <v>-1785744</v>
      </c>
      <c r="J1395" s="671" t="s">
        <v>1499</v>
      </c>
    </row>
    <row r="1396" customFormat="false" ht="15" hidden="false" customHeight="false" outlineLevel="0" collapsed="false">
      <c r="A1396" s="668" t="s">
        <v>1625</v>
      </c>
      <c r="B1396" s="669" t="n">
        <v>44506</v>
      </c>
      <c r="C1396" s="668" t="s">
        <v>1594</v>
      </c>
      <c r="D1396" s="668" t="s">
        <v>1281</v>
      </c>
      <c r="E1396" s="668" t="s">
        <v>1180</v>
      </c>
      <c r="F1396" s="670" t="n">
        <v>3000</v>
      </c>
      <c r="G1396" s="670" t="n">
        <v>3000</v>
      </c>
      <c r="H1396" s="670" t="n">
        <v>0</v>
      </c>
      <c r="I1396" s="670" t="n">
        <v>-1788744</v>
      </c>
      <c r="J1396" s="671" t="s">
        <v>1499</v>
      </c>
    </row>
    <row r="1397" customFormat="false" ht="15" hidden="false" customHeight="false" outlineLevel="0" collapsed="false">
      <c r="A1397" s="668" t="s">
        <v>1625</v>
      </c>
      <c r="B1397" s="669" t="n">
        <v>44506</v>
      </c>
      <c r="C1397" s="668" t="s">
        <v>1626</v>
      </c>
      <c r="D1397" s="668" t="s">
        <v>1281</v>
      </c>
      <c r="E1397" s="668" t="s">
        <v>1627</v>
      </c>
      <c r="F1397" s="670" t="n">
        <v>10000</v>
      </c>
      <c r="G1397" s="670" t="n">
        <v>10000</v>
      </c>
      <c r="H1397" s="670" t="n">
        <v>0</v>
      </c>
      <c r="I1397" s="670" t="n">
        <v>-1798744</v>
      </c>
      <c r="J1397" s="671" t="s">
        <v>1499</v>
      </c>
    </row>
    <row r="1398" customFormat="false" ht="15" hidden="false" customHeight="false" outlineLevel="0" collapsed="false">
      <c r="A1398" s="668" t="s">
        <v>1625</v>
      </c>
      <c r="B1398" s="669" t="n">
        <v>44506</v>
      </c>
      <c r="C1398" s="668" t="s">
        <v>1592</v>
      </c>
      <c r="D1398" s="668" t="s">
        <v>1281</v>
      </c>
      <c r="E1398" s="668" t="s">
        <v>1593</v>
      </c>
      <c r="F1398" s="670" t="n">
        <v>145000</v>
      </c>
      <c r="G1398" s="670" t="n">
        <v>145000</v>
      </c>
      <c r="H1398" s="670" t="n">
        <v>0</v>
      </c>
      <c r="I1398" s="670" t="n">
        <v>-1943744</v>
      </c>
      <c r="J1398" s="671" t="s">
        <v>1499</v>
      </c>
    </row>
    <row r="1399" customFormat="false" ht="15" hidden="false" customHeight="false" outlineLevel="0" collapsed="false">
      <c r="A1399" s="668" t="s">
        <v>1625</v>
      </c>
      <c r="B1399" s="669" t="n">
        <v>44506</v>
      </c>
      <c r="C1399" s="668" t="s">
        <v>1594</v>
      </c>
      <c r="D1399" s="668" t="s">
        <v>1281</v>
      </c>
      <c r="E1399" s="668" t="s">
        <v>1180</v>
      </c>
      <c r="F1399" s="670" t="n">
        <v>17000</v>
      </c>
      <c r="G1399" s="670" t="n">
        <v>17000</v>
      </c>
      <c r="H1399" s="670" t="n">
        <v>0</v>
      </c>
      <c r="I1399" s="670" t="n">
        <v>-1960744</v>
      </c>
      <c r="J1399" s="671" t="s">
        <v>1499</v>
      </c>
    </row>
    <row r="1400" customFormat="false" ht="15" hidden="false" customHeight="false" outlineLevel="0" collapsed="false">
      <c r="A1400" s="668" t="s">
        <v>1625</v>
      </c>
      <c r="B1400" s="669" t="n">
        <v>44506</v>
      </c>
      <c r="C1400" s="668" t="s">
        <v>1594</v>
      </c>
      <c r="D1400" s="668" t="s">
        <v>1281</v>
      </c>
      <c r="E1400" s="668" t="s">
        <v>1180</v>
      </c>
      <c r="F1400" s="670" t="n">
        <v>5000</v>
      </c>
      <c r="G1400" s="670" t="n">
        <v>5000</v>
      </c>
      <c r="H1400" s="670" t="n">
        <v>0</v>
      </c>
      <c r="I1400" s="670" t="n">
        <v>-1965744</v>
      </c>
      <c r="J1400" s="671" t="s">
        <v>1499</v>
      </c>
    </row>
    <row r="1401" customFormat="false" ht="15" hidden="false" customHeight="false" outlineLevel="0" collapsed="false">
      <c r="A1401" s="668" t="s">
        <v>1625</v>
      </c>
      <c r="B1401" s="669" t="n">
        <v>44506</v>
      </c>
      <c r="C1401" s="668" t="s">
        <v>1628</v>
      </c>
      <c r="D1401" s="668" t="s">
        <v>1281</v>
      </c>
      <c r="E1401" s="668" t="s">
        <v>1629</v>
      </c>
      <c r="F1401" s="670" t="n">
        <v>13843200</v>
      </c>
      <c r="G1401" s="670" t="n">
        <v>13843200</v>
      </c>
      <c r="H1401" s="670" t="n">
        <v>0</v>
      </c>
      <c r="I1401" s="670" t="n">
        <v>-15808944</v>
      </c>
      <c r="J1401" s="671" t="s">
        <v>1499</v>
      </c>
    </row>
    <row r="1402" customFormat="false" ht="15" hidden="false" customHeight="false" outlineLevel="0" collapsed="false">
      <c r="A1402" s="668" t="s">
        <v>1625</v>
      </c>
      <c r="B1402" s="669" t="n">
        <v>44506</v>
      </c>
      <c r="C1402" s="668" t="s">
        <v>1594</v>
      </c>
      <c r="D1402" s="668" t="s">
        <v>1281</v>
      </c>
      <c r="E1402" s="668" t="s">
        <v>1180</v>
      </c>
      <c r="F1402" s="670" t="n">
        <v>13000</v>
      </c>
      <c r="G1402" s="670" t="n">
        <v>13000</v>
      </c>
      <c r="H1402" s="670" t="n">
        <v>0</v>
      </c>
      <c r="I1402" s="670" t="n">
        <v>-15821944</v>
      </c>
      <c r="J1402" s="671" t="s">
        <v>1499</v>
      </c>
    </row>
    <row r="1403" customFormat="false" ht="15" hidden="false" customHeight="false" outlineLevel="0" collapsed="false">
      <c r="A1403" s="668" t="s">
        <v>1625</v>
      </c>
      <c r="B1403" s="669" t="n">
        <v>44506</v>
      </c>
      <c r="C1403" s="668" t="s">
        <v>1594</v>
      </c>
      <c r="D1403" s="668" t="s">
        <v>1281</v>
      </c>
      <c r="E1403" s="668" t="s">
        <v>1180</v>
      </c>
      <c r="F1403" s="670" t="n">
        <v>18000</v>
      </c>
      <c r="G1403" s="670" t="n">
        <v>18000</v>
      </c>
      <c r="H1403" s="670" t="n">
        <v>0</v>
      </c>
      <c r="I1403" s="670" t="n">
        <v>-15839944</v>
      </c>
      <c r="J1403" s="671" t="s">
        <v>1499</v>
      </c>
    </row>
    <row r="1404" customFormat="false" ht="15" hidden="false" customHeight="false" outlineLevel="0" collapsed="false">
      <c r="A1404" s="668" t="s">
        <v>1625</v>
      </c>
      <c r="B1404" s="669" t="n">
        <v>44506</v>
      </c>
      <c r="C1404" s="668" t="s">
        <v>1594</v>
      </c>
      <c r="D1404" s="668" t="s">
        <v>1281</v>
      </c>
      <c r="E1404" s="668" t="s">
        <v>1180</v>
      </c>
      <c r="F1404" s="670" t="n">
        <v>8000</v>
      </c>
      <c r="G1404" s="670" t="n">
        <v>8000</v>
      </c>
      <c r="H1404" s="670" t="n">
        <v>0</v>
      </c>
      <c r="I1404" s="670" t="n">
        <v>-15847944</v>
      </c>
      <c r="J1404" s="671" t="s">
        <v>1499</v>
      </c>
    </row>
    <row r="1405" customFormat="false" ht="15" hidden="false" customHeight="false" outlineLevel="0" collapsed="false">
      <c r="A1405" s="668" t="s">
        <v>1625</v>
      </c>
      <c r="B1405" s="669" t="n">
        <v>44506</v>
      </c>
      <c r="C1405" s="668" t="s">
        <v>1594</v>
      </c>
      <c r="D1405" s="668" t="s">
        <v>1281</v>
      </c>
      <c r="E1405" s="668" t="s">
        <v>1180</v>
      </c>
      <c r="F1405" s="670" t="n">
        <v>12000</v>
      </c>
      <c r="G1405" s="670" t="n">
        <v>12000</v>
      </c>
      <c r="H1405" s="670" t="n">
        <v>0</v>
      </c>
      <c r="I1405" s="670" t="n">
        <v>-15859944</v>
      </c>
      <c r="J1405" s="671" t="s">
        <v>1499</v>
      </c>
    </row>
    <row r="1406" customFormat="false" ht="15" hidden="false" customHeight="false" outlineLevel="0" collapsed="false">
      <c r="A1406" s="668" t="s">
        <v>1625</v>
      </c>
      <c r="B1406" s="669" t="n">
        <v>44506</v>
      </c>
      <c r="C1406" s="668" t="s">
        <v>1598</v>
      </c>
      <c r="D1406" s="668" t="s">
        <v>1281</v>
      </c>
      <c r="E1406" s="668" t="s">
        <v>1599</v>
      </c>
      <c r="F1406" s="670" t="n">
        <v>35070</v>
      </c>
      <c r="G1406" s="670" t="n">
        <v>35070</v>
      </c>
      <c r="H1406" s="670" t="n">
        <v>0</v>
      </c>
      <c r="I1406" s="670" t="n">
        <v>-15895014</v>
      </c>
      <c r="J1406" s="671" t="s">
        <v>1499</v>
      </c>
    </row>
    <row r="1407" customFormat="false" ht="15" hidden="false" customHeight="false" outlineLevel="0" collapsed="false">
      <c r="A1407" s="668" t="s">
        <v>1625</v>
      </c>
      <c r="B1407" s="669" t="n">
        <v>44506</v>
      </c>
      <c r="C1407" s="668" t="s">
        <v>1602</v>
      </c>
      <c r="D1407" s="668" t="s">
        <v>1281</v>
      </c>
      <c r="E1407" s="668" t="s">
        <v>1603</v>
      </c>
      <c r="F1407" s="670" t="n">
        <v>62500</v>
      </c>
      <c r="G1407" s="670" t="n">
        <v>62500</v>
      </c>
      <c r="H1407" s="670" t="n">
        <v>0</v>
      </c>
      <c r="I1407" s="670" t="n">
        <v>-15957514</v>
      </c>
      <c r="J1407" s="671" t="s">
        <v>1499</v>
      </c>
    </row>
    <row r="1408" customFormat="false" ht="15" hidden="false" customHeight="false" outlineLevel="0" collapsed="false">
      <c r="A1408" s="668" t="s">
        <v>1630</v>
      </c>
      <c r="B1408" s="669" t="n">
        <v>44508</v>
      </c>
      <c r="C1408" s="668" t="s">
        <v>1404</v>
      </c>
      <c r="D1408" s="668" t="s">
        <v>1281</v>
      </c>
      <c r="E1408" s="668" t="s">
        <v>1596</v>
      </c>
      <c r="F1408" s="670" t="n">
        <v>81550</v>
      </c>
      <c r="G1408" s="670" t="n">
        <v>81550</v>
      </c>
      <c r="H1408" s="670" t="n">
        <v>0</v>
      </c>
      <c r="I1408" s="670" t="n">
        <v>-16039064</v>
      </c>
      <c r="J1408" s="671" t="s">
        <v>1499</v>
      </c>
    </row>
    <row r="1409" customFormat="false" ht="15" hidden="false" customHeight="false" outlineLevel="0" collapsed="false">
      <c r="A1409" s="668" t="s">
        <v>1630</v>
      </c>
      <c r="B1409" s="669" t="n">
        <v>44508</v>
      </c>
      <c r="C1409" s="668" t="s">
        <v>1631</v>
      </c>
      <c r="D1409" s="668" t="s">
        <v>1281</v>
      </c>
      <c r="E1409" s="668" t="s">
        <v>1632</v>
      </c>
      <c r="F1409" s="670" t="n">
        <v>12969600</v>
      </c>
      <c r="G1409" s="670" t="n">
        <v>12969600</v>
      </c>
      <c r="H1409" s="670" t="n">
        <v>0</v>
      </c>
      <c r="I1409" s="670" t="n">
        <v>-29008664</v>
      </c>
      <c r="J1409" s="671" t="s">
        <v>1499</v>
      </c>
    </row>
    <row r="1410" customFormat="false" ht="15" hidden="false" customHeight="false" outlineLevel="0" collapsed="false">
      <c r="A1410" s="668" t="s">
        <v>1630</v>
      </c>
      <c r="B1410" s="669" t="n">
        <v>44508</v>
      </c>
      <c r="C1410" s="668" t="s">
        <v>1592</v>
      </c>
      <c r="D1410" s="668" t="s">
        <v>1281</v>
      </c>
      <c r="E1410" s="668" t="s">
        <v>1593</v>
      </c>
      <c r="F1410" s="670" t="n">
        <v>145000</v>
      </c>
      <c r="G1410" s="670" t="n">
        <v>145000</v>
      </c>
      <c r="H1410" s="670" t="n">
        <v>0</v>
      </c>
      <c r="I1410" s="670" t="n">
        <v>-29153664</v>
      </c>
      <c r="J1410" s="671" t="s">
        <v>1499</v>
      </c>
    </row>
    <row r="1411" customFormat="false" ht="15" hidden="false" customHeight="false" outlineLevel="0" collapsed="false">
      <c r="A1411" s="668" t="s">
        <v>1630</v>
      </c>
      <c r="B1411" s="669" t="n">
        <v>44508</v>
      </c>
      <c r="C1411" s="668" t="s">
        <v>1594</v>
      </c>
      <c r="D1411" s="668" t="s">
        <v>1281</v>
      </c>
      <c r="E1411" s="668" t="s">
        <v>1180</v>
      </c>
      <c r="F1411" s="670" t="n">
        <v>5000</v>
      </c>
      <c r="G1411" s="670" t="n">
        <v>5000</v>
      </c>
      <c r="H1411" s="670" t="n">
        <v>0</v>
      </c>
      <c r="I1411" s="670" t="n">
        <v>-29158664</v>
      </c>
      <c r="J1411" s="671" t="s">
        <v>1499</v>
      </c>
    </row>
    <row r="1412" customFormat="false" ht="15" hidden="false" customHeight="false" outlineLevel="0" collapsed="false">
      <c r="A1412" s="668" t="s">
        <v>1630</v>
      </c>
      <c r="B1412" s="669" t="n">
        <v>44508</v>
      </c>
      <c r="C1412" s="668" t="s">
        <v>1594</v>
      </c>
      <c r="D1412" s="668" t="s">
        <v>1281</v>
      </c>
      <c r="E1412" s="668" t="s">
        <v>1180</v>
      </c>
      <c r="F1412" s="670" t="n">
        <v>6000</v>
      </c>
      <c r="G1412" s="670" t="n">
        <v>6000</v>
      </c>
      <c r="H1412" s="670" t="n">
        <v>0</v>
      </c>
      <c r="I1412" s="670" t="n">
        <v>-29164664</v>
      </c>
      <c r="J1412" s="671" t="s">
        <v>1499</v>
      </c>
    </row>
    <row r="1413" customFormat="false" ht="15" hidden="false" customHeight="false" outlineLevel="0" collapsed="false">
      <c r="A1413" s="668" t="s">
        <v>1630</v>
      </c>
      <c r="B1413" s="669" t="n">
        <v>44508</v>
      </c>
      <c r="C1413" s="668" t="s">
        <v>1598</v>
      </c>
      <c r="D1413" s="668" t="s">
        <v>1281</v>
      </c>
      <c r="E1413" s="668" t="s">
        <v>1599</v>
      </c>
      <c r="F1413" s="670" t="n">
        <v>24000</v>
      </c>
      <c r="G1413" s="670" t="n">
        <v>24000</v>
      </c>
      <c r="H1413" s="670" t="n">
        <v>0</v>
      </c>
      <c r="I1413" s="670" t="n">
        <v>-29188664</v>
      </c>
      <c r="J1413" s="671" t="s">
        <v>1499</v>
      </c>
    </row>
    <row r="1414" customFormat="false" ht="15" hidden="false" customHeight="false" outlineLevel="0" collapsed="false">
      <c r="A1414" s="668" t="s">
        <v>1630</v>
      </c>
      <c r="B1414" s="669" t="n">
        <v>44508</v>
      </c>
      <c r="C1414" s="668" t="s">
        <v>1598</v>
      </c>
      <c r="D1414" s="668" t="s">
        <v>1281</v>
      </c>
      <c r="E1414" s="668" t="s">
        <v>1599</v>
      </c>
      <c r="F1414" s="670" t="n">
        <v>5800</v>
      </c>
      <c r="G1414" s="670" t="n">
        <v>5800</v>
      </c>
      <c r="H1414" s="670" t="n">
        <v>0</v>
      </c>
      <c r="I1414" s="670" t="n">
        <v>-29194464</v>
      </c>
      <c r="J1414" s="671" t="s">
        <v>1499</v>
      </c>
    </row>
    <row r="1415" customFormat="false" ht="15" hidden="false" customHeight="false" outlineLevel="0" collapsed="false">
      <c r="A1415" s="668" t="s">
        <v>1630</v>
      </c>
      <c r="B1415" s="669" t="n">
        <v>44508</v>
      </c>
      <c r="C1415" s="668" t="s">
        <v>1589</v>
      </c>
      <c r="D1415" s="668" t="s">
        <v>1281</v>
      </c>
      <c r="E1415" s="668" t="s">
        <v>1187</v>
      </c>
      <c r="F1415" s="670" t="n">
        <v>2520000</v>
      </c>
      <c r="G1415" s="670" t="n">
        <v>2520000</v>
      </c>
      <c r="H1415" s="670" t="n">
        <v>0</v>
      </c>
      <c r="I1415" s="670" t="n">
        <v>-31714464</v>
      </c>
      <c r="J1415" s="671" t="s">
        <v>1499</v>
      </c>
    </row>
    <row r="1416" customFormat="false" ht="15" hidden="false" customHeight="false" outlineLevel="0" collapsed="false">
      <c r="A1416" s="668" t="s">
        <v>1633</v>
      </c>
      <c r="B1416" s="669" t="n">
        <v>44509</v>
      </c>
      <c r="C1416" s="668" t="s">
        <v>1592</v>
      </c>
      <c r="D1416" s="668" t="s">
        <v>1281</v>
      </c>
      <c r="E1416" s="668" t="s">
        <v>1593</v>
      </c>
      <c r="F1416" s="670" t="n">
        <v>145000</v>
      </c>
      <c r="G1416" s="670" t="n">
        <v>145000</v>
      </c>
      <c r="H1416" s="670" t="n">
        <v>0</v>
      </c>
      <c r="I1416" s="670" t="n">
        <v>-31859464</v>
      </c>
      <c r="J1416" s="671" t="s">
        <v>1499</v>
      </c>
    </row>
    <row r="1417" customFormat="false" ht="15" hidden="false" customHeight="false" outlineLevel="0" collapsed="false">
      <c r="A1417" s="668" t="s">
        <v>1633</v>
      </c>
      <c r="B1417" s="669" t="n">
        <v>44509</v>
      </c>
      <c r="C1417" s="668" t="s">
        <v>1594</v>
      </c>
      <c r="D1417" s="668" t="s">
        <v>1281</v>
      </c>
      <c r="E1417" s="668" t="s">
        <v>1180</v>
      </c>
      <c r="F1417" s="670" t="n">
        <v>5000</v>
      </c>
      <c r="G1417" s="670" t="n">
        <v>5000</v>
      </c>
      <c r="H1417" s="670" t="n">
        <v>0</v>
      </c>
      <c r="I1417" s="670" t="n">
        <v>-31864464</v>
      </c>
      <c r="J1417" s="671" t="s">
        <v>1499</v>
      </c>
    </row>
    <row r="1418" customFormat="false" ht="15" hidden="false" customHeight="false" outlineLevel="0" collapsed="false">
      <c r="A1418" s="668" t="s">
        <v>1633</v>
      </c>
      <c r="B1418" s="669" t="n">
        <v>44509</v>
      </c>
      <c r="C1418" s="668" t="s">
        <v>1594</v>
      </c>
      <c r="D1418" s="668" t="s">
        <v>1281</v>
      </c>
      <c r="E1418" s="668" t="s">
        <v>1180</v>
      </c>
      <c r="F1418" s="670" t="n">
        <v>7000</v>
      </c>
      <c r="G1418" s="670" t="n">
        <v>7000</v>
      </c>
      <c r="H1418" s="670" t="n">
        <v>0</v>
      </c>
      <c r="I1418" s="670" t="n">
        <v>-31871464</v>
      </c>
      <c r="J1418" s="671" t="s">
        <v>1499</v>
      </c>
    </row>
    <row r="1419" customFormat="false" ht="15" hidden="false" customHeight="false" outlineLevel="0" collapsed="false">
      <c r="A1419" s="668" t="s">
        <v>1633</v>
      </c>
      <c r="B1419" s="669" t="n">
        <v>44509</v>
      </c>
      <c r="C1419" s="668" t="s">
        <v>1605</v>
      </c>
      <c r="D1419" s="668" t="s">
        <v>1281</v>
      </c>
      <c r="E1419" s="668" t="s">
        <v>1634</v>
      </c>
      <c r="F1419" s="670" t="n">
        <v>120000</v>
      </c>
      <c r="G1419" s="670" t="n">
        <v>120000</v>
      </c>
      <c r="H1419" s="670" t="n">
        <v>0</v>
      </c>
      <c r="I1419" s="670" t="n">
        <v>-31991464</v>
      </c>
      <c r="J1419" s="671" t="s">
        <v>1499</v>
      </c>
    </row>
    <row r="1420" customFormat="false" ht="15" hidden="false" customHeight="false" outlineLevel="0" collapsed="false">
      <c r="A1420" s="668" t="s">
        <v>1633</v>
      </c>
      <c r="B1420" s="669" t="n">
        <v>44509</v>
      </c>
      <c r="C1420" s="668" t="s">
        <v>1594</v>
      </c>
      <c r="D1420" s="668" t="s">
        <v>1281</v>
      </c>
      <c r="E1420" s="668" t="s">
        <v>1180</v>
      </c>
      <c r="F1420" s="670" t="n">
        <v>6000</v>
      </c>
      <c r="G1420" s="670" t="n">
        <v>6000</v>
      </c>
      <c r="H1420" s="670" t="n">
        <v>0</v>
      </c>
      <c r="I1420" s="670" t="n">
        <v>-31997464</v>
      </c>
      <c r="J1420" s="671" t="s">
        <v>1499</v>
      </c>
    </row>
    <row r="1421" customFormat="false" ht="15" hidden="false" customHeight="false" outlineLevel="0" collapsed="false">
      <c r="A1421" s="668" t="s">
        <v>1633</v>
      </c>
      <c r="B1421" s="669" t="n">
        <v>44509</v>
      </c>
      <c r="C1421" s="668" t="s">
        <v>1611</v>
      </c>
      <c r="D1421" s="668" t="s">
        <v>1281</v>
      </c>
      <c r="E1421" s="668" t="s">
        <v>1621</v>
      </c>
      <c r="F1421" s="670" t="n">
        <v>20000</v>
      </c>
      <c r="G1421" s="670" t="n">
        <v>20000</v>
      </c>
      <c r="H1421" s="670" t="n">
        <v>0</v>
      </c>
      <c r="I1421" s="670" t="n">
        <v>-32017464</v>
      </c>
      <c r="J1421" s="671" t="s">
        <v>1499</v>
      </c>
    </row>
    <row r="1422" customFormat="false" ht="15" hidden="false" customHeight="false" outlineLevel="0" collapsed="false">
      <c r="A1422" s="668" t="s">
        <v>1633</v>
      </c>
      <c r="B1422" s="669" t="n">
        <v>44509</v>
      </c>
      <c r="C1422" s="668" t="s">
        <v>1594</v>
      </c>
      <c r="D1422" s="668" t="s">
        <v>1281</v>
      </c>
      <c r="E1422" s="668" t="s">
        <v>1180</v>
      </c>
      <c r="F1422" s="670" t="n">
        <v>8000</v>
      </c>
      <c r="G1422" s="670" t="n">
        <v>8000</v>
      </c>
      <c r="H1422" s="670" t="n">
        <v>0</v>
      </c>
      <c r="I1422" s="670" t="n">
        <v>-32025464</v>
      </c>
      <c r="J1422" s="671" t="s">
        <v>1499</v>
      </c>
    </row>
    <row r="1423" customFormat="false" ht="15" hidden="false" customHeight="false" outlineLevel="0" collapsed="false">
      <c r="A1423" s="668" t="s">
        <v>1633</v>
      </c>
      <c r="B1423" s="669" t="n">
        <v>44509</v>
      </c>
      <c r="C1423" s="668" t="s">
        <v>1594</v>
      </c>
      <c r="D1423" s="668" t="s">
        <v>1281</v>
      </c>
      <c r="E1423" s="668" t="s">
        <v>1180</v>
      </c>
      <c r="F1423" s="670" t="n">
        <v>8000</v>
      </c>
      <c r="G1423" s="670" t="n">
        <v>8000</v>
      </c>
      <c r="H1423" s="670" t="n">
        <v>0</v>
      </c>
      <c r="I1423" s="670" t="n">
        <v>-32033464</v>
      </c>
      <c r="J1423" s="671" t="s">
        <v>1499</v>
      </c>
    </row>
    <row r="1424" customFormat="false" ht="15" hidden="false" customHeight="false" outlineLevel="0" collapsed="false">
      <c r="A1424" s="668" t="s">
        <v>1633</v>
      </c>
      <c r="B1424" s="669" t="n">
        <v>44509</v>
      </c>
      <c r="C1424" s="668" t="s">
        <v>1594</v>
      </c>
      <c r="D1424" s="668" t="s">
        <v>1281</v>
      </c>
      <c r="E1424" s="668" t="s">
        <v>1180</v>
      </c>
      <c r="F1424" s="670" t="n">
        <v>5000</v>
      </c>
      <c r="G1424" s="670" t="n">
        <v>5000</v>
      </c>
      <c r="H1424" s="670" t="n">
        <v>0</v>
      </c>
      <c r="I1424" s="670" t="n">
        <v>-32038464</v>
      </c>
      <c r="J1424" s="671" t="s">
        <v>1499</v>
      </c>
    </row>
    <row r="1425" customFormat="false" ht="15" hidden="false" customHeight="false" outlineLevel="0" collapsed="false">
      <c r="A1425" s="668" t="s">
        <v>1633</v>
      </c>
      <c r="B1425" s="669" t="n">
        <v>44509</v>
      </c>
      <c r="C1425" s="668" t="s">
        <v>1611</v>
      </c>
      <c r="D1425" s="668" t="s">
        <v>1281</v>
      </c>
      <c r="E1425" s="668" t="s">
        <v>1635</v>
      </c>
      <c r="F1425" s="670" t="n">
        <v>15000</v>
      </c>
      <c r="G1425" s="670" t="n">
        <v>15000</v>
      </c>
      <c r="H1425" s="670" t="n">
        <v>0</v>
      </c>
      <c r="I1425" s="670" t="n">
        <v>-32053464</v>
      </c>
      <c r="J1425" s="671" t="s">
        <v>1499</v>
      </c>
    </row>
    <row r="1426" customFormat="false" ht="15" hidden="false" customHeight="false" outlineLevel="0" collapsed="false">
      <c r="A1426" s="668" t="s">
        <v>1633</v>
      </c>
      <c r="B1426" s="669" t="n">
        <v>44509</v>
      </c>
      <c r="C1426" s="668" t="s">
        <v>1594</v>
      </c>
      <c r="D1426" s="668" t="s">
        <v>1281</v>
      </c>
      <c r="E1426" s="668" t="s">
        <v>1180</v>
      </c>
      <c r="F1426" s="670" t="n">
        <v>5000</v>
      </c>
      <c r="G1426" s="670" t="n">
        <v>5000</v>
      </c>
      <c r="H1426" s="670" t="n">
        <v>0</v>
      </c>
      <c r="I1426" s="670" t="n">
        <v>-32058464</v>
      </c>
      <c r="J1426" s="671" t="s">
        <v>1499</v>
      </c>
    </row>
    <row r="1427" customFormat="false" ht="15" hidden="false" customHeight="false" outlineLevel="0" collapsed="false">
      <c r="A1427" s="668" t="s">
        <v>1633</v>
      </c>
      <c r="B1427" s="669" t="n">
        <v>44509</v>
      </c>
      <c r="C1427" s="668" t="s">
        <v>1611</v>
      </c>
      <c r="D1427" s="668" t="s">
        <v>1281</v>
      </c>
      <c r="E1427" s="668" t="s">
        <v>1636</v>
      </c>
      <c r="F1427" s="670" t="n">
        <v>45000</v>
      </c>
      <c r="G1427" s="670" t="n">
        <v>45000</v>
      </c>
      <c r="H1427" s="670" t="n">
        <v>0</v>
      </c>
      <c r="I1427" s="670" t="n">
        <v>-32103464</v>
      </c>
      <c r="J1427" s="671" t="s">
        <v>1499</v>
      </c>
    </row>
    <row r="1428" customFormat="false" ht="15" hidden="false" customHeight="false" outlineLevel="0" collapsed="false">
      <c r="A1428" s="668" t="s">
        <v>1633</v>
      </c>
      <c r="B1428" s="669" t="n">
        <v>44509</v>
      </c>
      <c r="C1428" s="668" t="s">
        <v>1592</v>
      </c>
      <c r="D1428" s="668" t="s">
        <v>1281</v>
      </c>
      <c r="E1428" s="668" t="s">
        <v>1637</v>
      </c>
      <c r="F1428" s="670" t="n">
        <v>150000</v>
      </c>
      <c r="G1428" s="670" t="n">
        <v>150000</v>
      </c>
      <c r="H1428" s="670" t="n">
        <v>0</v>
      </c>
      <c r="I1428" s="670" t="n">
        <v>-32253464</v>
      </c>
      <c r="J1428" s="671" t="s">
        <v>1499</v>
      </c>
    </row>
    <row r="1429" customFormat="false" ht="15" hidden="false" customHeight="false" outlineLevel="0" collapsed="false">
      <c r="A1429" s="668" t="s">
        <v>1633</v>
      </c>
      <c r="B1429" s="669" t="n">
        <v>44509</v>
      </c>
      <c r="C1429" s="668" t="s">
        <v>1597</v>
      </c>
      <c r="D1429" s="668" t="s">
        <v>1281</v>
      </c>
      <c r="E1429" s="668" t="s">
        <v>1638</v>
      </c>
      <c r="F1429" s="670" t="n">
        <v>11062685</v>
      </c>
      <c r="G1429" s="670" t="n">
        <v>11062685</v>
      </c>
      <c r="H1429" s="670" t="n">
        <v>0</v>
      </c>
      <c r="I1429" s="670" t="n">
        <v>-43316149</v>
      </c>
      <c r="J1429" s="671" t="s">
        <v>1499</v>
      </c>
    </row>
    <row r="1430" customFormat="false" ht="15" hidden="false" customHeight="false" outlineLevel="0" collapsed="false">
      <c r="A1430" s="668" t="s">
        <v>1633</v>
      </c>
      <c r="B1430" s="669" t="n">
        <v>44509</v>
      </c>
      <c r="C1430" s="668" t="s">
        <v>1598</v>
      </c>
      <c r="D1430" s="668" t="s">
        <v>1281</v>
      </c>
      <c r="E1430" s="668" t="s">
        <v>1599</v>
      </c>
      <c r="F1430" s="670" t="n">
        <v>9801</v>
      </c>
      <c r="G1430" s="670" t="n">
        <v>9801</v>
      </c>
      <c r="H1430" s="670" t="n">
        <v>0</v>
      </c>
      <c r="I1430" s="670" t="n">
        <v>-43325950</v>
      </c>
      <c r="J1430" s="671" t="s">
        <v>1499</v>
      </c>
    </row>
    <row r="1431" customFormat="false" ht="15" hidden="false" customHeight="false" outlineLevel="0" collapsed="false">
      <c r="A1431" s="668" t="s">
        <v>1633</v>
      </c>
      <c r="B1431" s="669" t="n">
        <v>44509</v>
      </c>
      <c r="C1431" s="668" t="s">
        <v>1602</v>
      </c>
      <c r="D1431" s="668" t="s">
        <v>1281</v>
      </c>
      <c r="E1431" s="668" t="s">
        <v>1603</v>
      </c>
      <c r="F1431" s="670" t="n">
        <v>125000</v>
      </c>
      <c r="G1431" s="670" t="n">
        <v>125000</v>
      </c>
      <c r="H1431" s="670" t="n">
        <v>0</v>
      </c>
      <c r="I1431" s="670" t="n">
        <v>-43450950</v>
      </c>
      <c r="J1431" s="671" t="s">
        <v>1499</v>
      </c>
    </row>
    <row r="1432" customFormat="false" ht="15" hidden="false" customHeight="false" outlineLevel="0" collapsed="false">
      <c r="A1432" s="668" t="s">
        <v>1639</v>
      </c>
      <c r="B1432" s="669" t="n">
        <v>44510</v>
      </c>
      <c r="C1432" s="668" t="s">
        <v>1609</v>
      </c>
      <c r="D1432" s="668" t="s">
        <v>1281</v>
      </c>
      <c r="E1432" s="668" t="s">
        <v>1640</v>
      </c>
      <c r="F1432" s="670" t="n">
        <v>250000</v>
      </c>
      <c r="G1432" s="670" t="n">
        <v>250000</v>
      </c>
      <c r="H1432" s="670" t="n">
        <v>0</v>
      </c>
      <c r="I1432" s="670" t="n">
        <v>-43700950</v>
      </c>
      <c r="J1432" s="671" t="s">
        <v>1499</v>
      </c>
    </row>
    <row r="1433" customFormat="false" ht="15" hidden="false" customHeight="false" outlineLevel="0" collapsed="false">
      <c r="A1433" s="668" t="s">
        <v>1639</v>
      </c>
      <c r="B1433" s="669" t="n">
        <v>44510</v>
      </c>
      <c r="C1433" s="668" t="s">
        <v>1592</v>
      </c>
      <c r="D1433" s="668" t="s">
        <v>1281</v>
      </c>
      <c r="E1433" s="668" t="s">
        <v>1593</v>
      </c>
      <c r="F1433" s="670" t="n">
        <v>145000</v>
      </c>
      <c r="G1433" s="670" t="n">
        <v>145000</v>
      </c>
      <c r="H1433" s="670" t="n">
        <v>0</v>
      </c>
      <c r="I1433" s="670" t="n">
        <v>-43845950</v>
      </c>
      <c r="J1433" s="671" t="s">
        <v>1499</v>
      </c>
    </row>
    <row r="1434" customFormat="false" ht="15" hidden="false" customHeight="false" outlineLevel="0" collapsed="false">
      <c r="A1434" s="668" t="s">
        <v>1639</v>
      </c>
      <c r="B1434" s="669" t="n">
        <v>44510</v>
      </c>
      <c r="C1434" s="668" t="s">
        <v>1594</v>
      </c>
      <c r="D1434" s="668" t="s">
        <v>1281</v>
      </c>
      <c r="E1434" s="668" t="s">
        <v>1180</v>
      </c>
      <c r="F1434" s="670" t="n">
        <v>11000</v>
      </c>
      <c r="G1434" s="670" t="n">
        <v>11000</v>
      </c>
      <c r="H1434" s="670" t="n">
        <v>0</v>
      </c>
      <c r="I1434" s="670" t="n">
        <v>-43856950</v>
      </c>
      <c r="J1434" s="671" t="s">
        <v>1499</v>
      </c>
    </row>
    <row r="1435" customFormat="false" ht="15" hidden="false" customHeight="false" outlineLevel="0" collapsed="false">
      <c r="A1435" s="668" t="s">
        <v>1639</v>
      </c>
      <c r="B1435" s="669" t="n">
        <v>44510</v>
      </c>
      <c r="C1435" s="668" t="s">
        <v>1594</v>
      </c>
      <c r="D1435" s="668" t="s">
        <v>1281</v>
      </c>
      <c r="E1435" s="668" t="s">
        <v>1180</v>
      </c>
      <c r="F1435" s="670" t="n">
        <v>5000</v>
      </c>
      <c r="G1435" s="670" t="n">
        <v>5000</v>
      </c>
      <c r="H1435" s="670" t="n">
        <v>0</v>
      </c>
      <c r="I1435" s="670" t="n">
        <v>-43861950</v>
      </c>
      <c r="J1435" s="671" t="s">
        <v>1499</v>
      </c>
    </row>
    <row r="1436" customFormat="false" ht="15" hidden="false" customHeight="false" outlineLevel="0" collapsed="false">
      <c r="A1436" s="668" t="s">
        <v>1639</v>
      </c>
      <c r="B1436" s="669" t="n">
        <v>44510</v>
      </c>
      <c r="C1436" s="668" t="s">
        <v>1594</v>
      </c>
      <c r="D1436" s="668" t="s">
        <v>1281</v>
      </c>
      <c r="E1436" s="668" t="s">
        <v>1180</v>
      </c>
      <c r="F1436" s="670" t="n">
        <v>14000</v>
      </c>
      <c r="G1436" s="670" t="n">
        <v>14000</v>
      </c>
      <c r="H1436" s="670" t="n">
        <v>0</v>
      </c>
      <c r="I1436" s="670" t="n">
        <v>-43875950</v>
      </c>
      <c r="J1436" s="671" t="s">
        <v>1499</v>
      </c>
    </row>
    <row r="1437" customFormat="false" ht="15" hidden="false" customHeight="false" outlineLevel="0" collapsed="false">
      <c r="A1437" s="668" t="s">
        <v>1639</v>
      </c>
      <c r="B1437" s="669" t="n">
        <v>44510</v>
      </c>
      <c r="C1437" s="668" t="s">
        <v>1594</v>
      </c>
      <c r="D1437" s="668" t="s">
        <v>1281</v>
      </c>
      <c r="E1437" s="668" t="s">
        <v>1180</v>
      </c>
      <c r="F1437" s="670" t="n">
        <v>6000</v>
      </c>
      <c r="G1437" s="670" t="n">
        <v>6000</v>
      </c>
      <c r="H1437" s="670" t="n">
        <v>0</v>
      </c>
      <c r="I1437" s="670" t="n">
        <v>-43881950</v>
      </c>
      <c r="J1437" s="671" t="s">
        <v>1499</v>
      </c>
    </row>
    <row r="1438" customFormat="false" ht="15" hidden="false" customHeight="false" outlineLevel="0" collapsed="false">
      <c r="A1438" s="668" t="s">
        <v>1639</v>
      </c>
      <c r="B1438" s="669" t="n">
        <v>44510</v>
      </c>
      <c r="C1438" s="668" t="s">
        <v>1594</v>
      </c>
      <c r="D1438" s="668" t="s">
        <v>1281</v>
      </c>
      <c r="E1438" s="668" t="s">
        <v>1180</v>
      </c>
      <c r="F1438" s="670" t="n">
        <v>12000</v>
      </c>
      <c r="G1438" s="670" t="n">
        <v>12000</v>
      </c>
      <c r="H1438" s="670" t="n">
        <v>0</v>
      </c>
      <c r="I1438" s="670" t="n">
        <v>-43893950</v>
      </c>
      <c r="J1438" s="671" t="s">
        <v>1499</v>
      </c>
    </row>
    <row r="1439" customFormat="false" ht="15" hidden="false" customHeight="false" outlineLevel="0" collapsed="false">
      <c r="A1439" s="668" t="s">
        <v>1639</v>
      </c>
      <c r="B1439" s="669" t="n">
        <v>44510</v>
      </c>
      <c r="C1439" s="668" t="s">
        <v>1594</v>
      </c>
      <c r="D1439" s="668" t="s">
        <v>1281</v>
      </c>
      <c r="E1439" s="668" t="s">
        <v>1180</v>
      </c>
      <c r="F1439" s="670" t="n">
        <v>10000</v>
      </c>
      <c r="G1439" s="670" t="n">
        <v>10000</v>
      </c>
      <c r="H1439" s="670" t="n">
        <v>0</v>
      </c>
      <c r="I1439" s="670" t="n">
        <v>-43903950</v>
      </c>
      <c r="J1439" s="671" t="s">
        <v>1499</v>
      </c>
    </row>
    <row r="1440" customFormat="false" ht="15" hidden="false" customHeight="false" outlineLevel="0" collapsed="false">
      <c r="A1440" s="668" t="s">
        <v>1639</v>
      </c>
      <c r="B1440" s="669" t="n">
        <v>44510</v>
      </c>
      <c r="C1440" s="668" t="s">
        <v>1611</v>
      </c>
      <c r="D1440" s="668" t="s">
        <v>1281</v>
      </c>
      <c r="E1440" s="668" t="s">
        <v>1613</v>
      </c>
      <c r="F1440" s="670" t="n">
        <v>50000</v>
      </c>
      <c r="G1440" s="670" t="n">
        <v>50000</v>
      </c>
      <c r="H1440" s="670" t="n">
        <v>0</v>
      </c>
      <c r="I1440" s="670" t="n">
        <v>-43953950</v>
      </c>
      <c r="J1440" s="671" t="s">
        <v>1499</v>
      </c>
    </row>
    <row r="1441" customFormat="false" ht="15" hidden="false" customHeight="false" outlineLevel="0" collapsed="false">
      <c r="A1441" s="668" t="s">
        <v>1639</v>
      </c>
      <c r="B1441" s="669" t="n">
        <v>44510</v>
      </c>
      <c r="C1441" s="668" t="s">
        <v>1404</v>
      </c>
      <c r="D1441" s="668" t="s">
        <v>1281</v>
      </c>
      <c r="E1441" s="668" t="s">
        <v>1641</v>
      </c>
      <c r="F1441" s="670" t="n">
        <v>100000</v>
      </c>
      <c r="G1441" s="670" t="n">
        <v>100000</v>
      </c>
      <c r="H1441" s="670" t="n">
        <v>0</v>
      </c>
      <c r="I1441" s="670" t="n">
        <v>-44053950</v>
      </c>
      <c r="J1441" s="671" t="s">
        <v>1499</v>
      </c>
    </row>
    <row r="1442" customFormat="false" ht="15" hidden="false" customHeight="false" outlineLevel="0" collapsed="false">
      <c r="A1442" s="668" t="s">
        <v>1639</v>
      </c>
      <c r="B1442" s="669" t="n">
        <v>44510</v>
      </c>
      <c r="C1442" s="668" t="s">
        <v>1589</v>
      </c>
      <c r="D1442" s="668" t="s">
        <v>1281</v>
      </c>
      <c r="E1442" s="668" t="s">
        <v>1187</v>
      </c>
      <c r="F1442" s="670" t="n">
        <v>600000</v>
      </c>
      <c r="G1442" s="670" t="n">
        <v>600000</v>
      </c>
      <c r="H1442" s="670" t="n">
        <v>0</v>
      </c>
      <c r="I1442" s="670" t="n">
        <v>-44653950</v>
      </c>
      <c r="J1442" s="671" t="s">
        <v>1499</v>
      </c>
    </row>
    <row r="1443" customFormat="false" ht="15" hidden="false" customHeight="false" outlineLevel="0" collapsed="false">
      <c r="A1443" s="668" t="s">
        <v>1639</v>
      </c>
      <c r="B1443" s="669" t="n">
        <v>44510</v>
      </c>
      <c r="C1443" s="668" t="s">
        <v>1602</v>
      </c>
      <c r="D1443" s="668" t="s">
        <v>1281</v>
      </c>
      <c r="E1443" s="668" t="s">
        <v>1603</v>
      </c>
      <c r="F1443" s="670" t="n">
        <v>162500</v>
      </c>
      <c r="G1443" s="670" t="n">
        <v>162500</v>
      </c>
      <c r="H1443" s="670" t="n">
        <v>0</v>
      </c>
      <c r="I1443" s="670" t="n">
        <v>-44816450</v>
      </c>
      <c r="J1443" s="671" t="s">
        <v>1499</v>
      </c>
    </row>
    <row r="1444" customFormat="false" ht="15" hidden="false" customHeight="false" outlineLevel="0" collapsed="false">
      <c r="A1444" s="668" t="s">
        <v>1642</v>
      </c>
      <c r="B1444" s="669" t="n">
        <v>44510</v>
      </c>
      <c r="C1444" s="668" t="s">
        <v>1589</v>
      </c>
      <c r="D1444" s="668" t="s">
        <v>1281</v>
      </c>
      <c r="E1444" s="668" t="s">
        <v>1187</v>
      </c>
      <c r="F1444" s="670" t="n">
        <v>1500000</v>
      </c>
      <c r="G1444" s="670" t="n">
        <v>1500000</v>
      </c>
      <c r="H1444" s="670" t="n">
        <v>0</v>
      </c>
      <c r="I1444" s="670" t="n">
        <v>-46316450</v>
      </c>
      <c r="J1444" s="671" t="s">
        <v>1499</v>
      </c>
    </row>
    <row r="1445" customFormat="false" ht="15" hidden="false" customHeight="false" outlineLevel="0" collapsed="false">
      <c r="A1445" s="668" t="s">
        <v>1643</v>
      </c>
      <c r="B1445" s="669" t="n">
        <v>44511</v>
      </c>
      <c r="C1445" s="668" t="s">
        <v>1594</v>
      </c>
      <c r="D1445" s="668" t="s">
        <v>1281</v>
      </c>
      <c r="E1445" s="668" t="s">
        <v>1180</v>
      </c>
      <c r="F1445" s="670" t="n">
        <v>5000</v>
      </c>
      <c r="G1445" s="670" t="n">
        <v>5000</v>
      </c>
      <c r="H1445" s="670" t="n">
        <v>0</v>
      </c>
      <c r="I1445" s="670" t="n">
        <v>-46321450</v>
      </c>
      <c r="J1445" s="671" t="s">
        <v>1499</v>
      </c>
    </row>
    <row r="1446" customFormat="false" ht="15" hidden="false" customHeight="false" outlineLevel="0" collapsed="false">
      <c r="A1446" s="668" t="s">
        <v>1643</v>
      </c>
      <c r="B1446" s="669" t="n">
        <v>44511</v>
      </c>
      <c r="C1446" s="668" t="s">
        <v>1594</v>
      </c>
      <c r="D1446" s="668" t="s">
        <v>1281</v>
      </c>
      <c r="E1446" s="668" t="s">
        <v>1180</v>
      </c>
      <c r="F1446" s="670" t="n">
        <v>5000</v>
      </c>
      <c r="G1446" s="670" t="n">
        <v>5000</v>
      </c>
      <c r="H1446" s="670" t="n">
        <v>0</v>
      </c>
      <c r="I1446" s="670" t="n">
        <v>-46326450</v>
      </c>
      <c r="J1446" s="671" t="s">
        <v>1499</v>
      </c>
    </row>
    <row r="1447" customFormat="false" ht="15" hidden="false" customHeight="false" outlineLevel="0" collapsed="false">
      <c r="A1447" s="668" t="s">
        <v>1643</v>
      </c>
      <c r="B1447" s="669" t="n">
        <v>44511</v>
      </c>
      <c r="C1447" s="668" t="s">
        <v>1594</v>
      </c>
      <c r="D1447" s="668" t="s">
        <v>1281</v>
      </c>
      <c r="E1447" s="668" t="s">
        <v>1180</v>
      </c>
      <c r="F1447" s="670" t="n">
        <v>15000</v>
      </c>
      <c r="G1447" s="670" t="n">
        <v>15000</v>
      </c>
      <c r="H1447" s="670" t="n">
        <v>0</v>
      </c>
      <c r="I1447" s="670" t="n">
        <v>-46341450</v>
      </c>
      <c r="J1447" s="671" t="s">
        <v>1499</v>
      </c>
    </row>
    <row r="1448" customFormat="false" ht="15" hidden="false" customHeight="false" outlineLevel="0" collapsed="false">
      <c r="A1448" s="668" t="s">
        <v>1643</v>
      </c>
      <c r="B1448" s="669" t="n">
        <v>44511</v>
      </c>
      <c r="C1448" s="668" t="s">
        <v>1594</v>
      </c>
      <c r="D1448" s="668" t="s">
        <v>1281</v>
      </c>
      <c r="E1448" s="668" t="s">
        <v>1180</v>
      </c>
      <c r="F1448" s="670" t="n">
        <v>8000</v>
      </c>
      <c r="G1448" s="670" t="n">
        <v>8000</v>
      </c>
      <c r="H1448" s="670" t="n">
        <v>0</v>
      </c>
      <c r="I1448" s="670" t="n">
        <v>-46349450</v>
      </c>
      <c r="J1448" s="671" t="s">
        <v>1499</v>
      </c>
    </row>
    <row r="1449" customFormat="false" ht="15" hidden="false" customHeight="false" outlineLevel="0" collapsed="false">
      <c r="A1449" s="668" t="s">
        <v>1643</v>
      </c>
      <c r="B1449" s="669" t="n">
        <v>44511</v>
      </c>
      <c r="C1449" s="668" t="s">
        <v>1594</v>
      </c>
      <c r="D1449" s="668" t="s">
        <v>1281</v>
      </c>
      <c r="E1449" s="668" t="s">
        <v>1180</v>
      </c>
      <c r="F1449" s="670" t="n">
        <v>5000</v>
      </c>
      <c r="G1449" s="670" t="n">
        <v>5000</v>
      </c>
      <c r="H1449" s="670" t="n">
        <v>0</v>
      </c>
      <c r="I1449" s="670" t="n">
        <v>-46354450</v>
      </c>
      <c r="J1449" s="671" t="s">
        <v>1499</v>
      </c>
    </row>
    <row r="1450" customFormat="false" ht="15" hidden="false" customHeight="false" outlineLevel="0" collapsed="false">
      <c r="A1450" s="668" t="s">
        <v>1643</v>
      </c>
      <c r="B1450" s="669" t="n">
        <v>44511</v>
      </c>
      <c r="C1450" s="668" t="s">
        <v>1628</v>
      </c>
      <c r="D1450" s="668" t="s">
        <v>1281</v>
      </c>
      <c r="E1450" s="668" t="s">
        <v>1644</v>
      </c>
      <c r="F1450" s="670" t="n">
        <v>11304250</v>
      </c>
      <c r="G1450" s="670" t="n">
        <v>11304250</v>
      </c>
      <c r="H1450" s="670" t="n">
        <v>0</v>
      </c>
      <c r="I1450" s="670" t="n">
        <v>-57658700</v>
      </c>
      <c r="J1450" s="671" t="s">
        <v>1499</v>
      </c>
    </row>
    <row r="1451" customFormat="false" ht="15" hidden="false" customHeight="false" outlineLevel="0" collapsed="false">
      <c r="A1451" s="668" t="s">
        <v>1643</v>
      </c>
      <c r="B1451" s="669" t="n">
        <v>44511</v>
      </c>
      <c r="C1451" s="668" t="s">
        <v>1600</v>
      </c>
      <c r="D1451" s="668" t="s">
        <v>1281</v>
      </c>
      <c r="E1451" s="668" t="s">
        <v>1645</v>
      </c>
      <c r="F1451" s="670" t="n">
        <v>492644</v>
      </c>
      <c r="G1451" s="670" t="n">
        <v>492644</v>
      </c>
      <c r="H1451" s="670" t="n">
        <v>0</v>
      </c>
      <c r="I1451" s="670" t="n">
        <v>-58151344</v>
      </c>
      <c r="J1451" s="671" t="s">
        <v>1499</v>
      </c>
    </row>
    <row r="1452" customFormat="false" ht="15" hidden="false" customHeight="false" outlineLevel="0" collapsed="false">
      <c r="A1452" s="668" t="s">
        <v>1643</v>
      </c>
      <c r="B1452" s="669" t="n">
        <v>44511</v>
      </c>
      <c r="C1452" s="668" t="s">
        <v>1602</v>
      </c>
      <c r="D1452" s="668" t="s">
        <v>1281</v>
      </c>
      <c r="E1452" s="668" t="s">
        <v>1603</v>
      </c>
      <c r="F1452" s="670" t="n">
        <v>137500</v>
      </c>
      <c r="G1452" s="670" t="n">
        <v>137500</v>
      </c>
      <c r="H1452" s="670" t="n">
        <v>0</v>
      </c>
      <c r="I1452" s="670" t="n">
        <v>-58288844</v>
      </c>
      <c r="J1452" s="671" t="s">
        <v>1499</v>
      </c>
    </row>
    <row r="1453" customFormat="false" ht="22.5" hidden="false" customHeight="false" outlineLevel="0" collapsed="false">
      <c r="A1453" s="668" t="s">
        <v>1646</v>
      </c>
      <c r="B1453" s="669" t="n">
        <v>44512</v>
      </c>
      <c r="C1453" s="668" t="s">
        <v>1616</v>
      </c>
      <c r="D1453" s="668" t="s">
        <v>1281</v>
      </c>
      <c r="E1453" s="668" t="s">
        <v>1647</v>
      </c>
      <c r="F1453" s="670" t="n">
        <v>182667</v>
      </c>
      <c r="G1453" s="670" t="n">
        <v>182667</v>
      </c>
      <c r="H1453" s="670" t="n">
        <v>0</v>
      </c>
      <c r="I1453" s="670" t="n">
        <v>-58471511</v>
      </c>
      <c r="J1453" s="671" t="s">
        <v>1499</v>
      </c>
    </row>
    <row r="1454" customFormat="false" ht="15" hidden="false" customHeight="false" outlineLevel="0" collapsed="false">
      <c r="A1454" s="668" t="s">
        <v>1646</v>
      </c>
      <c r="B1454" s="669" t="n">
        <v>44512</v>
      </c>
      <c r="C1454" s="668" t="s">
        <v>1592</v>
      </c>
      <c r="D1454" s="668" t="s">
        <v>1281</v>
      </c>
      <c r="E1454" s="668" t="s">
        <v>1593</v>
      </c>
      <c r="F1454" s="670" t="n">
        <v>290000</v>
      </c>
      <c r="G1454" s="670" t="n">
        <v>290000</v>
      </c>
      <c r="H1454" s="670" t="n">
        <v>0</v>
      </c>
      <c r="I1454" s="670" t="n">
        <v>-58761511</v>
      </c>
      <c r="J1454" s="671" t="s">
        <v>1499</v>
      </c>
    </row>
    <row r="1455" customFormat="false" ht="15" hidden="false" customHeight="false" outlineLevel="0" collapsed="false">
      <c r="A1455" s="668" t="s">
        <v>1646</v>
      </c>
      <c r="B1455" s="669" t="n">
        <v>44512</v>
      </c>
      <c r="C1455" s="668" t="s">
        <v>1611</v>
      </c>
      <c r="D1455" s="668" t="s">
        <v>1281</v>
      </c>
      <c r="E1455" s="668" t="s">
        <v>1648</v>
      </c>
      <c r="F1455" s="670" t="n">
        <v>20000</v>
      </c>
      <c r="G1455" s="670" t="n">
        <v>20000</v>
      </c>
      <c r="H1455" s="670" t="n">
        <v>0</v>
      </c>
      <c r="I1455" s="670" t="n">
        <v>-58781511</v>
      </c>
      <c r="J1455" s="671" t="s">
        <v>1499</v>
      </c>
    </row>
    <row r="1456" customFormat="false" ht="15" hidden="false" customHeight="false" outlineLevel="0" collapsed="false">
      <c r="A1456" s="668" t="s">
        <v>1646</v>
      </c>
      <c r="B1456" s="669" t="n">
        <v>44512</v>
      </c>
      <c r="C1456" s="668" t="s">
        <v>1594</v>
      </c>
      <c r="D1456" s="668" t="s">
        <v>1281</v>
      </c>
      <c r="E1456" s="668" t="s">
        <v>1180</v>
      </c>
      <c r="F1456" s="670" t="n">
        <v>6000</v>
      </c>
      <c r="G1456" s="670" t="n">
        <v>6000</v>
      </c>
      <c r="H1456" s="670" t="n">
        <v>0</v>
      </c>
      <c r="I1456" s="670" t="n">
        <v>-58787511</v>
      </c>
      <c r="J1456" s="671" t="s">
        <v>1499</v>
      </c>
    </row>
    <row r="1457" customFormat="false" ht="15" hidden="false" customHeight="false" outlineLevel="0" collapsed="false">
      <c r="A1457" s="668" t="s">
        <v>1646</v>
      </c>
      <c r="B1457" s="669" t="n">
        <v>44512</v>
      </c>
      <c r="C1457" s="668" t="s">
        <v>1404</v>
      </c>
      <c r="D1457" s="668" t="s">
        <v>1281</v>
      </c>
      <c r="E1457" s="668" t="s">
        <v>1623</v>
      </c>
      <c r="F1457" s="670" t="n">
        <v>109900</v>
      </c>
      <c r="G1457" s="670" t="n">
        <v>109900</v>
      </c>
      <c r="H1457" s="670" t="n">
        <v>0</v>
      </c>
      <c r="I1457" s="670" t="n">
        <v>-58897411</v>
      </c>
      <c r="J1457" s="671" t="s">
        <v>1499</v>
      </c>
    </row>
    <row r="1458" customFormat="false" ht="15" hidden="false" customHeight="false" outlineLevel="0" collapsed="false">
      <c r="A1458" s="668" t="s">
        <v>1646</v>
      </c>
      <c r="B1458" s="669" t="n">
        <v>44512</v>
      </c>
      <c r="C1458" s="668" t="s">
        <v>1594</v>
      </c>
      <c r="D1458" s="668" t="s">
        <v>1281</v>
      </c>
      <c r="E1458" s="668" t="s">
        <v>1180</v>
      </c>
      <c r="F1458" s="670" t="n">
        <v>3000</v>
      </c>
      <c r="G1458" s="670" t="n">
        <v>3000</v>
      </c>
      <c r="H1458" s="670" t="n">
        <v>0</v>
      </c>
      <c r="I1458" s="670" t="n">
        <v>-58900411</v>
      </c>
      <c r="J1458" s="671" t="s">
        <v>1499</v>
      </c>
    </row>
    <row r="1459" customFormat="false" ht="15" hidden="false" customHeight="false" outlineLevel="0" collapsed="false">
      <c r="A1459" s="668" t="s">
        <v>1646</v>
      </c>
      <c r="B1459" s="669" t="n">
        <v>44512</v>
      </c>
      <c r="C1459" s="668" t="s">
        <v>1611</v>
      </c>
      <c r="D1459" s="668" t="s">
        <v>1281</v>
      </c>
      <c r="E1459" s="668" t="s">
        <v>1649</v>
      </c>
      <c r="F1459" s="670" t="n">
        <v>30000</v>
      </c>
      <c r="G1459" s="670" t="n">
        <v>30000</v>
      </c>
      <c r="H1459" s="670" t="n">
        <v>0</v>
      </c>
      <c r="I1459" s="670" t="n">
        <v>-58930411</v>
      </c>
      <c r="J1459" s="671" t="s">
        <v>1499</v>
      </c>
    </row>
    <row r="1460" customFormat="false" ht="15" hidden="false" customHeight="false" outlineLevel="0" collapsed="false">
      <c r="A1460" s="668" t="s">
        <v>1646</v>
      </c>
      <c r="B1460" s="669" t="n">
        <v>44512</v>
      </c>
      <c r="C1460" s="668" t="s">
        <v>1594</v>
      </c>
      <c r="D1460" s="668" t="s">
        <v>1281</v>
      </c>
      <c r="E1460" s="668" t="s">
        <v>1180</v>
      </c>
      <c r="F1460" s="670" t="n">
        <v>8000</v>
      </c>
      <c r="G1460" s="670" t="n">
        <v>8000</v>
      </c>
      <c r="H1460" s="670" t="n">
        <v>0</v>
      </c>
      <c r="I1460" s="670" t="n">
        <v>-58938411</v>
      </c>
      <c r="J1460" s="671" t="s">
        <v>1499</v>
      </c>
    </row>
    <row r="1461" customFormat="false" ht="15" hidden="false" customHeight="false" outlineLevel="0" collapsed="false">
      <c r="A1461" s="668" t="s">
        <v>1646</v>
      </c>
      <c r="B1461" s="669" t="n">
        <v>44512</v>
      </c>
      <c r="C1461" s="668" t="s">
        <v>1594</v>
      </c>
      <c r="D1461" s="668" t="s">
        <v>1281</v>
      </c>
      <c r="E1461" s="668" t="s">
        <v>1180</v>
      </c>
      <c r="F1461" s="670" t="n">
        <v>5000</v>
      </c>
      <c r="G1461" s="670" t="n">
        <v>5000</v>
      </c>
      <c r="H1461" s="670" t="n">
        <v>0</v>
      </c>
      <c r="I1461" s="670" t="n">
        <v>-58943411</v>
      </c>
      <c r="J1461" s="671" t="s">
        <v>1499</v>
      </c>
    </row>
    <row r="1462" customFormat="false" ht="15" hidden="false" customHeight="false" outlineLevel="0" collapsed="false">
      <c r="A1462" s="668" t="s">
        <v>1646</v>
      </c>
      <c r="B1462" s="669" t="n">
        <v>44512</v>
      </c>
      <c r="C1462" s="668" t="s">
        <v>1594</v>
      </c>
      <c r="D1462" s="668" t="s">
        <v>1281</v>
      </c>
      <c r="E1462" s="668" t="s">
        <v>1180</v>
      </c>
      <c r="F1462" s="670" t="n">
        <v>3000</v>
      </c>
      <c r="G1462" s="670" t="n">
        <v>3000</v>
      </c>
      <c r="H1462" s="670" t="n">
        <v>0</v>
      </c>
      <c r="I1462" s="670" t="n">
        <v>-58946411</v>
      </c>
      <c r="J1462" s="671" t="s">
        <v>1499</v>
      </c>
    </row>
    <row r="1463" customFormat="false" ht="15" hidden="false" customHeight="false" outlineLevel="0" collapsed="false">
      <c r="A1463" s="668" t="s">
        <v>1646</v>
      </c>
      <c r="B1463" s="669" t="n">
        <v>44512</v>
      </c>
      <c r="C1463" s="668" t="s">
        <v>1650</v>
      </c>
      <c r="D1463" s="668" t="s">
        <v>1281</v>
      </c>
      <c r="E1463" s="668" t="s">
        <v>1651</v>
      </c>
      <c r="F1463" s="670" t="n">
        <v>19500</v>
      </c>
      <c r="G1463" s="670" t="n">
        <v>19500</v>
      </c>
      <c r="H1463" s="670" t="n">
        <v>0</v>
      </c>
      <c r="I1463" s="670" t="n">
        <v>-58965911</v>
      </c>
      <c r="J1463" s="671" t="s">
        <v>1499</v>
      </c>
    </row>
    <row r="1464" customFormat="false" ht="15" hidden="false" customHeight="false" outlineLevel="0" collapsed="false">
      <c r="A1464" s="668" t="s">
        <v>1646</v>
      </c>
      <c r="B1464" s="669" t="n">
        <v>44512</v>
      </c>
      <c r="C1464" s="668" t="s">
        <v>1611</v>
      </c>
      <c r="D1464" s="668" t="s">
        <v>1281</v>
      </c>
      <c r="E1464" s="668" t="s">
        <v>1652</v>
      </c>
      <c r="F1464" s="670" t="n">
        <v>40000</v>
      </c>
      <c r="G1464" s="670" t="n">
        <v>40000</v>
      </c>
      <c r="H1464" s="670" t="n">
        <v>0</v>
      </c>
      <c r="I1464" s="670" t="n">
        <v>-59005911</v>
      </c>
      <c r="J1464" s="671" t="s">
        <v>1499</v>
      </c>
    </row>
    <row r="1465" customFormat="false" ht="15" hidden="false" customHeight="false" outlineLevel="0" collapsed="false">
      <c r="A1465" s="668" t="s">
        <v>1646</v>
      </c>
      <c r="B1465" s="669" t="n">
        <v>44512</v>
      </c>
      <c r="C1465" s="668" t="s">
        <v>1598</v>
      </c>
      <c r="D1465" s="668" t="s">
        <v>1281</v>
      </c>
      <c r="E1465" s="668" t="s">
        <v>1599</v>
      </c>
      <c r="F1465" s="670" t="n">
        <v>8000</v>
      </c>
      <c r="G1465" s="670" t="n">
        <v>8000</v>
      </c>
      <c r="H1465" s="670" t="n">
        <v>0</v>
      </c>
      <c r="I1465" s="670" t="n">
        <v>-59013911</v>
      </c>
      <c r="J1465" s="671" t="s">
        <v>1499</v>
      </c>
    </row>
    <row r="1466" customFormat="false" ht="15" hidden="false" customHeight="false" outlineLevel="0" collapsed="false">
      <c r="A1466" s="668" t="s">
        <v>1646</v>
      </c>
      <c r="B1466" s="669" t="n">
        <v>44512</v>
      </c>
      <c r="C1466" s="668" t="s">
        <v>1589</v>
      </c>
      <c r="D1466" s="668" t="s">
        <v>1281</v>
      </c>
      <c r="E1466" s="668" t="s">
        <v>1187</v>
      </c>
      <c r="F1466" s="670" t="n">
        <v>1500000</v>
      </c>
      <c r="G1466" s="670" t="n">
        <v>1500000</v>
      </c>
      <c r="H1466" s="670" t="n">
        <v>0</v>
      </c>
      <c r="I1466" s="670" t="n">
        <v>-60513911</v>
      </c>
      <c r="J1466" s="671" t="s">
        <v>1499</v>
      </c>
    </row>
    <row r="1467" customFormat="false" ht="15" hidden="false" customHeight="false" outlineLevel="0" collapsed="false">
      <c r="A1467" s="668" t="s">
        <v>1646</v>
      </c>
      <c r="B1467" s="669" t="n">
        <v>44512</v>
      </c>
      <c r="C1467" s="668" t="s">
        <v>1602</v>
      </c>
      <c r="D1467" s="668" t="s">
        <v>1281</v>
      </c>
      <c r="E1467" s="668" t="s">
        <v>1603</v>
      </c>
      <c r="F1467" s="670" t="n">
        <v>125000</v>
      </c>
      <c r="G1467" s="670" t="n">
        <v>125000</v>
      </c>
      <c r="H1467" s="670" t="n">
        <v>0</v>
      </c>
      <c r="I1467" s="670" t="n">
        <v>-60638911</v>
      </c>
      <c r="J1467" s="671" t="s">
        <v>1499</v>
      </c>
    </row>
    <row r="1468" customFormat="false" ht="15" hidden="false" customHeight="false" outlineLevel="0" collapsed="false">
      <c r="A1468" s="668" t="s">
        <v>1646</v>
      </c>
      <c r="B1468" s="669" t="n">
        <v>44512</v>
      </c>
      <c r="C1468" s="668" t="s">
        <v>1631</v>
      </c>
      <c r="D1468" s="668" t="s">
        <v>1281</v>
      </c>
      <c r="E1468" s="668" t="s">
        <v>1653</v>
      </c>
      <c r="F1468" s="670" t="n">
        <v>1055600</v>
      </c>
      <c r="G1468" s="670" t="n">
        <v>1055600</v>
      </c>
      <c r="H1468" s="670" t="n">
        <v>0</v>
      </c>
      <c r="I1468" s="670" t="n">
        <v>-61694511</v>
      </c>
      <c r="J1468" s="671" t="s">
        <v>1499</v>
      </c>
    </row>
    <row r="1469" customFormat="false" ht="15" hidden="false" customHeight="false" outlineLevel="0" collapsed="false">
      <c r="A1469" s="668" t="s">
        <v>1646</v>
      </c>
      <c r="B1469" s="669" t="n">
        <v>44512</v>
      </c>
      <c r="C1469" s="668" t="s">
        <v>1589</v>
      </c>
      <c r="D1469" s="668" t="s">
        <v>1281</v>
      </c>
      <c r="E1469" s="668" t="s">
        <v>1654</v>
      </c>
      <c r="F1469" s="670" t="n">
        <v>8500000</v>
      </c>
      <c r="G1469" s="670" t="n">
        <v>8500000</v>
      </c>
      <c r="H1469" s="670" t="n">
        <v>0</v>
      </c>
      <c r="I1469" s="670" t="n">
        <v>-70194511</v>
      </c>
      <c r="J1469" s="671" t="s">
        <v>1499</v>
      </c>
    </row>
    <row r="1470" customFormat="false" ht="15" hidden="false" customHeight="false" outlineLevel="0" collapsed="false">
      <c r="A1470" s="668" t="s">
        <v>1655</v>
      </c>
      <c r="B1470" s="669" t="n">
        <v>44513</v>
      </c>
      <c r="C1470" s="668" t="s">
        <v>1594</v>
      </c>
      <c r="D1470" s="668" t="s">
        <v>1281</v>
      </c>
      <c r="E1470" s="668" t="s">
        <v>1180</v>
      </c>
      <c r="F1470" s="670" t="n">
        <v>5000</v>
      </c>
      <c r="G1470" s="670" t="n">
        <v>5000</v>
      </c>
      <c r="H1470" s="670" t="n">
        <v>0</v>
      </c>
      <c r="I1470" s="670" t="n">
        <v>-70199511</v>
      </c>
      <c r="J1470" s="671" t="s">
        <v>1499</v>
      </c>
    </row>
    <row r="1471" customFormat="false" ht="15" hidden="false" customHeight="false" outlineLevel="0" collapsed="false">
      <c r="A1471" s="668" t="s">
        <v>1655</v>
      </c>
      <c r="B1471" s="669" t="n">
        <v>44513</v>
      </c>
      <c r="C1471" s="668" t="s">
        <v>1594</v>
      </c>
      <c r="D1471" s="668" t="s">
        <v>1281</v>
      </c>
      <c r="E1471" s="668" t="s">
        <v>1180</v>
      </c>
      <c r="F1471" s="670" t="n">
        <v>15000</v>
      </c>
      <c r="G1471" s="670" t="n">
        <v>15000</v>
      </c>
      <c r="H1471" s="670" t="n">
        <v>0</v>
      </c>
      <c r="I1471" s="670" t="n">
        <v>-70214511</v>
      </c>
      <c r="J1471" s="671" t="s">
        <v>1499</v>
      </c>
    </row>
    <row r="1472" customFormat="false" ht="15" hidden="false" customHeight="false" outlineLevel="0" collapsed="false">
      <c r="A1472" s="668" t="s">
        <v>1655</v>
      </c>
      <c r="B1472" s="669" t="n">
        <v>44513</v>
      </c>
      <c r="C1472" s="668" t="s">
        <v>1594</v>
      </c>
      <c r="D1472" s="668" t="s">
        <v>1281</v>
      </c>
      <c r="E1472" s="668" t="s">
        <v>1180</v>
      </c>
      <c r="F1472" s="670" t="n">
        <v>13000</v>
      </c>
      <c r="G1472" s="670" t="n">
        <v>13000</v>
      </c>
      <c r="H1472" s="670" t="n">
        <v>0</v>
      </c>
      <c r="I1472" s="670" t="n">
        <v>-70227511</v>
      </c>
      <c r="J1472" s="671" t="s">
        <v>1499</v>
      </c>
    </row>
    <row r="1473" customFormat="false" ht="15" hidden="false" customHeight="false" outlineLevel="0" collapsed="false">
      <c r="A1473" s="668" t="s">
        <v>1655</v>
      </c>
      <c r="B1473" s="669" t="n">
        <v>44513</v>
      </c>
      <c r="C1473" s="668" t="s">
        <v>1592</v>
      </c>
      <c r="D1473" s="668" t="s">
        <v>1281</v>
      </c>
      <c r="E1473" s="668" t="s">
        <v>1593</v>
      </c>
      <c r="F1473" s="670" t="n">
        <v>145000</v>
      </c>
      <c r="G1473" s="670" t="n">
        <v>145000</v>
      </c>
      <c r="H1473" s="670" t="n">
        <v>0</v>
      </c>
      <c r="I1473" s="670" t="n">
        <v>-70372511</v>
      </c>
      <c r="J1473" s="671" t="s">
        <v>1499</v>
      </c>
    </row>
    <row r="1474" customFormat="false" ht="15" hidden="false" customHeight="false" outlineLevel="0" collapsed="false">
      <c r="A1474" s="668" t="s">
        <v>1655</v>
      </c>
      <c r="B1474" s="669" t="n">
        <v>44513</v>
      </c>
      <c r="C1474" s="668" t="s">
        <v>1594</v>
      </c>
      <c r="D1474" s="668" t="s">
        <v>1281</v>
      </c>
      <c r="E1474" s="668" t="s">
        <v>1180</v>
      </c>
      <c r="F1474" s="670" t="n">
        <v>11000</v>
      </c>
      <c r="G1474" s="670" t="n">
        <v>11000</v>
      </c>
      <c r="H1474" s="670" t="n">
        <v>0</v>
      </c>
      <c r="I1474" s="670" t="n">
        <v>-70383511</v>
      </c>
      <c r="J1474" s="671" t="s">
        <v>1499</v>
      </c>
    </row>
    <row r="1475" customFormat="false" ht="15" hidden="false" customHeight="false" outlineLevel="0" collapsed="false">
      <c r="A1475" s="668" t="s">
        <v>1655</v>
      </c>
      <c r="B1475" s="669" t="n">
        <v>44513</v>
      </c>
      <c r="C1475" s="668" t="s">
        <v>1611</v>
      </c>
      <c r="D1475" s="668" t="s">
        <v>1281</v>
      </c>
      <c r="E1475" s="668" t="s">
        <v>1612</v>
      </c>
      <c r="F1475" s="670" t="n">
        <v>10000</v>
      </c>
      <c r="G1475" s="670" t="n">
        <v>10000</v>
      </c>
      <c r="H1475" s="670" t="n">
        <v>0</v>
      </c>
      <c r="I1475" s="670" t="n">
        <v>-70393511</v>
      </c>
      <c r="J1475" s="671" t="s">
        <v>1499</v>
      </c>
    </row>
    <row r="1476" customFormat="false" ht="15" hidden="false" customHeight="false" outlineLevel="0" collapsed="false">
      <c r="A1476" s="668" t="s">
        <v>1655</v>
      </c>
      <c r="B1476" s="669" t="n">
        <v>44513</v>
      </c>
      <c r="C1476" s="668" t="s">
        <v>1611</v>
      </c>
      <c r="D1476" s="668" t="s">
        <v>1281</v>
      </c>
      <c r="E1476" s="668" t="s">
        <v>1652</v>
      </c>
      <c r="F1476" s="670" t="n">
        <v>50000</v>
      </c>
      <c r="G1476" s="670" t="n">
        <v>50000</v>
      </c>
      <c r="H1476" s="670" t="n">
        <v>0</v>
      </c>
      <c r="I1476" s="670" t="n">
        <v>-70443511</v>
      </c>
      <c r="J1476" s="671" t="s">
        <v>1499</v>
      </c>
    </row>
    <row r="1477" customFormat="false" ht="15" hidden="false" customHeight="false" outlineLevel="0" collapsed="false">
      <c r="A1477" s="668" t="s">
        <v>1656</v>
      </c>
      <c r="B1477" s="669" t="n">
        <v>44514</v>
      </c>
      <c r="C1477" s="668" t="s">
        <v>1594</v>
      </c>
      <c r="D1477" s="668" t="s">
        <v>1281</v>
      </c>
      <c r="E1477" s="668" t="s">
        <v>1180</v>
      </c>
      <c r="F1477" s="670" t="n">
        <v>5000</v>
      </c>
      <c r="G1477" s="670" t="n">
        <v>5000</v>
      </c>
      <c r="H1477" s="670" t="n">
        <v>0</v>
      </c>
      <c r="I1477" s="670" t="n">
        <v>-70448511</v>
      </c>
      <c r="J1477" s="671" t="s">
        <v>1499</v>
      </c>
    </row>
    <row r="1478" customFormat="false" ht="15" hidden="false" customHeight="false" outlineLevel="0" collapsed="false">
      <c r="A1478" s="668" t="s">
        <v>1655</v>
      </c>
      <c r="B1478" s="669" t="n">
        <v>44513</v>
      </c>
      <c r="C1478" s="668" t="s">
        <v>1598</v>
      </c>
      <c r="D1478" s="668" t="s">
        <v>1281</v>
      </c>
      <c r="E1478" s="668" t="s">
        <v>1599</v>
      </c>
      <c r="F1478" s="670" t="n">
        <v>2900</v>
      </c>
      <c r="G1478" s="670" t="n">
        <v>2900</v>
      </c>
      <c r="H1478" s="670" t="n">
        <v>0</v>
      </c>
      <c r="I1478" s="670" t="n">
        <v>-70451411</v>
      </c>
      <c r="J1478" s="671" t="s">
        <v>1499</v>
      </c>
    </row>
    <row r="1479" customFormat="false" ht="15" hidden="false" customHeight="false" outlineLevel="0" collapsed="false">
      <c r="A1479" s="668" t="s">
        <v>1655</v>
      </c>
      <c r="B1479" s="669" t="n">
        <v>44513</v>
      </c>
      <c r="C1479" s="668" t="s">
        <v>1631</v>
      </c>
      <c r="D1479" s="668" t="s">
        <v>1281</v>
      </c>
      <c r="E1479" s="668" t="s">
        <v>1657</v>
      </c>
      <c r="F1479" s="670" t="n">
        <v>872650</v>
      </c>
      <c r="G1479" s="670" t="n">
        <v>872650</v>
      </c>
      <c r="H1479" s="670" t="n">
        <v>0</v>
      </c>
      <c r="I1479" s="670" t="n">
        <v>-71324061</v>
      </c>
      <c r="J1479" s="671" t="s">
        <v>1499</v>
      </c>
    </row>
    <row r="1480" customFormat="false" ht="15" hidden="false" customHeight="false" outlineLevel="0" collapsed="false">
      <c r="A1480" s="668" t="s">
        <v>1655</v>
      </c>
      <c r="B1480" s="669" t="n">
        <v>44513</v>
      </c>
      <c r="C1480" s="668" t="s">
        <v>1602</v>
      </c>
      <c r="D1480" s="668" t="s">
        <v>1281</v>
      </c>
      <c r="E1480" s="668" t="s">
        <v>1603</v>
      </c>
      <c r="F1480" s="670" t="n">
        <v>137500</v>
      </c>
      <c r="G1480" s="670" t="n">
        <v>137500</v>
      </c>
      <c r="H1480" s="670" t="n">
        <v>0</v>
      </c>
      <c r="I1480" s="670" t="n">
        <v>-71461561</v>
      </c>
      <c r="J1480" s="671" t="s">
        <v>1499</v>
      </c>
    </row>
    <row r="1481" customFormat="false" ht="15" hidden="false" customHeight="false" outlineLevel="0" collapsed="false">
      <c r="A1481" s="668" t="s">
        <v>1655</v>
      </c>
      <c r="B1481" s="669" t="n">
        <v>44513</v>
      </c>
      <c r="C1481" s="668" t="s">
        <v>1589</v>
      </c>
      <c r="D1481" s="668" t="s">
        <v>1281</v>
      </c>
      <c r="E1481" s="668" t="s">
        <v>1187</v>
      </c>
      <c r="F1481" s="670" t="n">
        <v>600000</v>
      </c>
      <c r="G1481" s="670" t="n">
        <v>600000</v>
      </c>
      <c r="H1481" s="670" t="n">
        <v>0</v>
      </c>
      <c r="I1481" s="670" t="n">
        <v>-72061561</v>
      </c>
      <c r="J1481" s="671" t="s">
        <v>1499</v>
      </c>
    </row>
    <row r="1482" customFormat="false" ht="15" hidden="false" customHeight="false" outlineLevel="0" collapsed="false">
      <c r="A1482" s="668" t="s">
        <v>1658</v>
      </c>
      <c r="B1482" s="669" t="n">
        <v>44515</v>
      </c>
      <c r="C1482" s="668" t="s">
        <v>1592</v>
      </c>
      <c r="D1482" s="668" t="s">
        <v>1281</v>
      </c>
      <c r="E1482" s="668" t="s">
        <v>1593</v>
      </c>
      <c r="F1482" s="670" t="n">
        <v>145000</v>
      </c>
      <c r="G1482" s="670" t="n">
        <v>145000</v>
      </c>
      <c r="H1482" s="670" t="n">
        <v>0</v>
      </c>
      <c r="I1482" s="670" t="n">
        <v>-72206561</v>
      </c>
      <c r="J1482" s="671" t="s">
        <v>1499</v>
      </c>
    </row>
    <row r="1483" customFormat="false" ht="15" hidden="false" customHeight="false" outlineLevel="0" collapsed="false">
      <c r="A1483" s="668" t="s">
        <v>1658</v>
      </c>
      <c r="B1483" s="669" t="n">
        <v>44515</v>
      </c>
      <c r="C1483" s="668" t="s">
        <v>1594</v>
      </c>
      <c r="D1483" s="668" t="s">
        <v>1281</v>
      </c>
      <c r="E1483" s="668" t="s">
        <v>1180</v>
      </c>
      <c r="F1483" s="670" t="n">
        <v>5000</v>
      </c>
      <c r="G1483" s="670" t="n">
        <v>5000</v>
      </c>
      <c r="H1483" s="670" t="n">
        <v>0</v>
      </c>
      <c r="I1483" s="670" t="n">
        <v>-72211561</v>
      </c>
      <c r="J1483" s="671" t="s">
        <v>1499</v>
      </c>
    </row>
    <row r="1484" customFormat="false" ht="15" hidden="false" customHeight="false" outlineLevel="0" collapsed="false">
      <c r="A1484" s="668" t="s">
        <v>1658</v>
      </c>
      <c r="B1484" s="669" t="n">
        <v>44515</v>
      </c>
      <c r="C1484" s="668" t="s">
        <v>1594</v>
      </c>
      <c r="D1484" s="668" t="s">
        <v>1281</v>
      </c>
      <c r="E1484" s="668" t="s">
        <v>1180</v>
      </c>
      <c r="F1484" s="670" t="n">
        <v>10000</v>
      </c>
      <c r="G1484" s="670" t="n">
        <v>10000</v>
      </c>
      <c r="H1484" s="670" t="n">
        <v>0</v>
      </c>
      <c r="I1484" s="670" t="n">
        <v>-72221561</v>
      </c>
      <c r="J1484" s="671" t="s">
        <v>1499</v>
      </c>
    </row>
    <row r="1485" customFormat="false" ht="15" hidden="false" customHeight="false" outlineLevel="0" collapsed="false">
      <c r="A1485" s="668" t="s">
        <v>1658</v>
      </c>
      <c r="B1485" s="669" t="n">
        <v>44515</v>
      </c>
      <c r="C1485" s="668" t="s">
        <v>1611</v>
      </c>
      <c r="D1485" s="668" t="s">
        <v>1281</v>
      </c>
      <c r="E1485" s="668" t="s">
        <v>1659</v>
      </c>
      <c r="F1485" s="670" t="n">
        <v>120000</v>
      </c>
      <c r="G1485" s="670" t="n">
        <v>120000</v>
      </c>
      <c r="H1485" s="670" t="n">
        <v>0</v>
      </c>
      <c r="I1485" s="670" t="n">
        <v>-72341561</v>
      </c>
      <c r="J1485" s="671" t="s">
        <v>1499</v>
      </c>
    </row>
    <row r="1486" customFormat="false" ht="15" hidden="false" customHeight="false" outlineLevel="0" collapsed="false">
      <c r="A1486" s="668" t="s">
        <v>1658</v>
      </c>
      <c r="B1486" s="669" t="n">
        <v>44515</v>
      </c>
      <c r="C1486" s="668" t="s">
        <v>1594</v>
      </c>
      <c r="D1486" s="668" t="s">
        <v>1281</v>
      </c>
      <c r="E1486" s="668" t="s">
        <v>1180</v>
      </c>
      <c r="F1486" s="670" t="n">
        <v>5000</v>
      </c>
      <c r="G1486" s="670" t="n">
        <v>5000</v>
      </c>
      <c r="H1486" s="670" t="n">
        <v>0</v>
      </c>
      <c r="I1486" s="670" t="n">
        <v>-72346561</v>
      </c>
      <c r="J1486" s="671" t="s">
        <v>1499</v>
      </c>
    </row>
    <row r="1487" customFormat="false" ht="15" hidden="false" customHeight="false" outlineLevel="0" collapsed="false">
      <c r="A1487" s="668" t="s">
        <v>1658</v>
      </c>
      <c r="B1487" s="669" t="n">
        <v>44515</v>
      </c>
      <c r="C1487" s="668" t="s">
        <v>1594</v>
      </c>
      <c r="D1487" s="668" t="s">
        <v>1281</v>
      </c>
      <c r="E1487" s="668" t="s">
        <v>1180</v>
      </c>
      <c r="F1487" s="670" t="n">
        <v>15000</v>
      </c>
      <c r="G1487" s="670" t="n">
        <v>15000</v>
      </c>
      <c r="H1487" s="670" t="n">
        <v>0</v>
      </c>
      <c r="I1487" s="670" t="n">
        <v>-72361561</v>
      </c>
      <c r="J1487" s="671" t="s">
        <v>1499</v>
      </c>
    </row>
    <row r="1488" customFormat="false" ht="15" hidden="false" customHeight="false" outlineLevel="0" collapsed="false">
      <c r="A1488" s="668" t="s">
        <v>1658</v>
      </c>
      <c r="B1488" s="669" t="n">
        <v>44515</v>
      </c>
      <c r="C1488" s="668" t="s">
        <v>1602</v>
      </c>
      <c r="D1488" s="668" t="s">
        <v>1281</v>
      </c>
      <c r="E1488" s="668" t="s">
        <v>1660</v>
      </c>
      <c r="F1488" s="670" t="n">
        <v>20000</v>
      </c>
      <c r="G1488" s="670" t="n">
        <v>20000</v>
      </c>
      <c r="H1488" s="670" t="n">
        <v>0</v>
      </c>
      <c r="I1488" s="670" t="n">
        <v>-72381561</v>
      </c>
      <c r="J1488" s="671" t="s">
        <v>1499</v>
      </c>
    </row>
    <row r="1489" customFormat="false" ht="15" hidden="false" customHeight="false" outlineLevel="0" collapsed="false">
      <c r="A1489" s="668" t="s">
        <v>1658</v>
      </c>
      <c r="B1489" s="669" t="n">
        <v>44515</v>
      </c>
      <c r="C1489" s="668" t="s">
        <v>1594</v>
      </c>
      <c r="D1489" s="668" t="s">
        <v>1281</v>
      </c>
      <c r="E1489" s="668" t="s">
        <v>1595</v>
      </c>
      <c r="F1489" s="670" t="n">
        <v>24500</v>
      </c>
      <c r="G1489" s="670" t="n">
        <v>24500</v>
      </c>
      <c r="H1489" s="670" t="n">
        <v>0</v>
      </c>
      <c r="I1489" s="670" t="n">
        <v>-72406061</v>
      </c>
      <c r="J1489" s="671" t="s">
        <v>1499</v>
      </c>
    </row>
    <row r="1490" customFormat="false" ht="15" hidden="false" customHeight="false" outlineLevel="0" collapsed="false">
      <c r="A1490" s="668" t="s">
        <v>1658</v>
      </c>
      <c r="B1490" s="669" t="n">
        <v>44515</v>
      </c>
      <c r="C1490" s="668" t="s">
        <v>1598</v>
      </c>
      <c r="D1490" s="668" t="s">
        <v>1281</v>
      </c>
      <c r="E1490" s="668" t="s">
        <v>1599</v>
      </c>
      <c r="F1490" s="670" t="n">
        <v>5000</v>
      </c>
      <c r="G1490" s="670" t="n">
        <v>5000</v>
      </c>
      <c r="H1490" s="670" t="n">
        <v>0</v>
      </c>
      <c r="I1490" s="670" t="n">
        <v>-72411061</v>
      </c>
      <c r="J1490" s="671" t="s">
        <v>1499</v>
      </c>
    </row>
    <row r="1491" customFormat="false" ht="15" hidden="false" customHeight="false" outlineLevel="0" collapsed="false">
      <c r="A1491" s="668" t="s">
        <v>1658</v>
      </c>
      <c r="B1491" s="669" t="n">
        <v>44515</v>
      </c>
      <c r="C1491" s="668" t="s">
        <v>1611</v>
      </c>
      <c r="D1491" s="668" t="s">
        <v>1281</v>
      </c>
      <c r="E1491" s="668" t="s">
        <v>1613</v>
      </c>
      <c r="F1491" s="670" t="n">
        <v>25000</v>
      </c>
      <c r="G1491" s="670" t="n">
        <v>25000</v>
      </c>
      <c r="H1491" s="670" t="n">
        <v>0</v>
      </c>
      <c r="I1491" s="670" t="n">
        <v>-72436061</v>
      </c>
      <c r="J1491" s="671" t="s">
        <v>1499</v>
      </c>
    </row>
    <row r="1492" customFormat="false" ht="15" hidden="false" customHeight="false" outlineLevel="0" collapsed="false">
      <c r="A1492" s="668" t="s">
        <v>1658</v>
      </c>
      <c r="B1492" s="669" t="n">
        <v>44515</v>
      </c>
      <c r="C1492" s="668" t="s">
        <v>1602</v>
      </c>
      <c r="D1492" s="668" t="s">
        <v>1281</v>
      </c>
      <c r="E1492" s="668" t="s">
        <v>1603</v>
      </c>
      <c r="F1492" s="670" t="n">
        <v>87500</v>
      </c>
      <c r="G1492" s="670" t="n">
        <v>87500</v>
      </c>
      <c r="H1492" s="670" t="n">
        <v>0</v>
      </c>
      <c r="I1492" s="670" t="n">
        <v>-72523561</v>
      </c>
      <c r="J1492" s="671" t="s">
        <v>1499</v>
      </c>
    </row>
    <row r="1493" customFormat="false" ht="15" hidden="false" customHeight="false" outlineLevel="0" collapsed="false">
      <c r="A1493" s="668" t="s">
        <v>1658</v>
      </c>
      <c r="B1493" s="669" t="n">
        <v>44515</v>
      </c>
      <c r="C1493" s="668" t="s">
        <v>1589</v>
      </c>
      <c r="D1493" s="668" t="s">
        <v>1281</v>
      </c>
      <c r="E1493" s="668" t="s">
        <v>1187</v>
      </c>
      <c r="F1493" s="670" t="n">
        <v>2550000</v>
      </c>
      <c r="G1493" s="670" t="n">
        <v>2550000</v>
      </c>
      <c r="H1493" s="670" t="n">
        <v>0</v>
      </c>
      <c r="I1493" s="670" t="n">
        <v>-75073561</v>
      </c>
      <c r="J1493" s="671" t="s">
        <v>1499</v>
      </c>
    </row>
    <row r="1494" customFormat="false" ht="15" hidden="false" customHeight="false" outlineLevel="0" collapsed="false">
      <c r="A1494" s="668" t="s">
        <v>1661</v>
      </c>
      <c r="B1494" s="669" t="n">
        <v>44516</v>
      </c>
      <c r="C1494" s="668" t="s">
        <v>1594</v>
      </c>
      <c r="D1494" s="668" t="s">
        <v>1281</v>
      </c>
      <c r="E1494" s="668" t="s">
        <v>1180</v>
      </c>
      <c r="F1494" s="670" t="n">
        <v>5000</v>
      </c>
      <c r="G1494" s="670" t="n">
        <v>5000</v>
      </c>
      <c r="H1494" s="670" t="n">
        <v>0</v>
      </c>
      <c r="I1494" s="670" t="n">
        <v>-75078561</v>
      </c>
      <c r="J1494" s="671" t="s">
        <v>1499</v>
      </c>
    </row>
    <row r="1495" customFormat="false" ht="15" hidden="false" customHeight="false" outlineLevel="0" collapsed="false">
      <c r="A1495" s="668" t="s">
        <v>1661</v>
      </c>
      <c r="B1495" s="669" t="n">
        <v>44516</v>
      </c>
      <c r="C1495" s="668" t="s">
        <v>1594</v>
      </c>
      <c r="D1495" s="668" t="s">
        <v>1281</v>
      </c>
      <c r="E1495" s="668" t="s">
        <v>1180</v>
      </c>
      <c r="F1495" s="670" t="n">
        <v>6000</v>
      </c>
      <c r="G1495" s="670" t="n">
        <v>6000</v>
      </c>
      <c r="H1495" s="670" t="n">
        <v>0</v>
      </c>
      <c r="I1495" s="670" t="n">
        <v>-75084561</v>
      </c>
      <c r="J1495" s="671" t="s">
        <v>1499</v>
      </c>
    </row>
    <row r="1496" customFormat="false" ht="15" hidden="false" customHeight="false" outlineLevel="0" collapsed="false">
      <c r="A1496" s="668" t="s">
        <v>1661</v>
      </c>
      <c r="B1496" s="669" t="n">
        <v>44516</v>
      </c>
      <c r="C1496" s="668" t="s">
        <v>1594</v>
      </c>
      <c r="D1496" s="668" t="s">
        <v>1281</v>
      </c>
      <c r="E1496" s="668" t="s">
        <v>1180</v>
      </c>
      <c r="F1496" s="670" t="n">
        <v>5000</v>
      </c>
      <c r="G1496" s="670" t="n">
        <v>5000</v>
      </c>
      <c r="H1496" s="670" t="n">
        <v>0</v>
      </c>
      <c r="I1496" s="670" t="n">
        <v>-75089561</v>
      </c>
      <c r="J1496" s="671" t="s">
        <v>1499</v>
      </c>
    </row>
    <row r="1497" customFormat="false" ht="15" hidden="false" customHeight="false" outlineLevel="0" collapsed="false">
      <c r="A1497" s="668" t="s">
        <v>1661</v>
      </c>
      <c r="B1497" s="669" t="n">
        <v>44516</v>
      </c>
      <c r="C1497" s="668" t="s">
        <v>1592</v>
      </c>
      <c r="D1497" s="668" t="s">
        <v>1281</v>
      </c>
      <c r="E1497" s="668" t="s">
        <v>1593</v>
      </c>
      <c r="F1497" s="670" t="n">
        <v>145000</v>
      </c>
      <c r="G1497" s="670" t="n">
        <v>145000</v>
      </c>
      <c r="H1497" s="670" t="n">
        <v>0</v>
      </c>
      <c r="I1497" s="670" t="n">
        <v>-75234561</v>
      </c>
      <c r="J1497" s="671" t="s">
        <v>1499</v>
      </c>
    </row>
    <row r="1498" customFormat="false" ht="15" hidden="false" customHeight="false" outlineLevel="0" collapsed="false">
      <c r="A1498" s="668" t="s">
        <v>1661</v>
      </c>
      <c r="B1498" s="669" t="n">
        <v>44516</v>
      </c>
      <c r="C1498" s="668" t="s">
        <v>1594</v>
      </c>
      <c r="D1498" s="668" t="s">
        <v>1281</v>
      </c>
      <c r="E1498" s="668" t="s">
        <v>1180</v>
      </c>
      <c r="F1498" s="670" t="n">
        <v>5000</v>
      </c>
      <c r="G1498" s="670" t="n">
        <v>5000</v>
      </c>
      <c r="H1498" s="670" t="n">
        <v>0</v>
      </c>
      <c r="I1498" s="670" t="n">
        <v>-75239561</v>
      </c>
      <c r="J1498" s="671" t="s">
        <v>1499</v>
      </c>
    </row>
    <row r="1499" customFormat="false" ht="15" hidden="false" customHeight="false" outlineLevel="0" collapsed="false">
      <c r="A1499" s="668" t="s">
        <v>1661</v>
      </c>
      <c r="B1499" s="669" t="n">
        <v>44516</v>
      </c>
      <c r="C1499" s="668" t="s">
        <v>1611</v>
      </c>
      <c r="D1499" s="668" t="s">
        <v>1281</v>
      </c>
      <c r="E1499" s="668" t="s">
        <v>1621</v>
      </c>
      <c r="F1499" s="670" t="n">
        <v>10000</v>
      </c>
      <c r="G1499" s="670" t="n">
        <v>10000</v>
      </c>
      <c r="H1499" s="670" t="n">
        <v>0</v>
      </c>
      <c r="I1499" s="670" t="n">
        <v>-75249561</v>
      </c>
      <c r="J1499" s="671" t="s">
        <v>1499</v>
      </c>
    </row>
    <row r="1500" customFormat="false" ht="15" hidden="false" customHeight="false" outlineLevel="0" collapsed="false">
      <c r="A1500" s="668" t="s">
        <v>1661</v>
      </c>
      <c r="B1500" s="669" t="n">
        <v>44516</v>
      </c>
      <c r="C1500" s="668" t="s">
        <v>1597</v>
      </c>
      <c r="D1500" s="668" t="s">
        <v>1281</v>
      </c>
      <c r="E1500" s="668" t="s">
        <v>1662</v>
      </c>
      <c r="F1500" s="670" t="n">
        <v>10125198</v>
      </c>
      <c r="G1500" s="670" t="n">
        <v>10125198</v>
      </c>
      <c r="H1500" s="670" t="n">
        <v>0</v>
      </c>
      <c r="I1500" s="670" t="n">
        <v>-85374759</v>
      </c>
      <c r="J1500" s="671" t="s">
        <v>1499</v>
      </c>
    </row>
    <row r="1501" customFormat="false" ht="15" hidden="false" customHeight="false" outlineLevel="0" collapsed="false">
      <c r="A1501" s="668" t="s">
        <v>1661</v>
      </c>
      <c r="B1501" s="669" t="n">
        <v>44516</v>
      </c>
      <c r="C1501" s="668" t="s">
        <v>1598</v>
      </c>
      <c r="D1501" s="668" t="s">
        <v>1281</v>
      </c>
      <c r="E1501" s="668" t="s">
        <v>1599</v>
      </c>
      <c r="F1501" s="670" t="n">
        <v>4000</v>
      </c>
      <c r="G1501" s="670" t="n">
        <v>4000</v>
      </c>
      <c r="H1501" s="670" t="n">
        <v>0</v>
      </c>
      <c r="I1501" s="670" t="n">
        <v>-85378759</v>
      </c>
      <c r="J1501" s="671" t="s">
        <v>1499</v>
      </c>
    </row>
    <row r="1502" customFormat="false" ht="15" hidden="false" customHeight="false" outlineLevel="0" collapsed="false">
      <c r="A1502" s="668" t="s">
        <v>1661</v>
      </c>
      <c r="B1502" s="669" t="n">
        <v>44516</v>
      </c>
      <c r="C1502" s="668" t="s">
        <v>1602</v>
      </c>
      <c r="D1502" s="668" t="s">
        <v>1281</v>
      </c>
      <c r="E1502" s="668" t="s">
        <v>1603</v>
      </c>
      <c r="F1502" s="670" t="n">
        <v>100000</v>
      </c>
      <c r="G1502" s="670" t="n">
        <v>100000</v>
      </c>
      <c r="H1502" s="670" t="n">
        <v>0</v>
      </c>
      <c r="I1502" s="670" t="n">
        <v>-85478759</v>
      </c>
      <c r="J1502" s="671" t="s">
        <v>1499</v>
      </c>
    </row>
    <row r="1503" customFormat="false" ht="15" hidden="false" customHeight="false" outlineLevel="0" collapsed="false">
      <c r="A1503" s="668" t="s">
        <v>1661</v>
      </c>
      <c r="B1503" s="669" t="n">
        <v>44516</v>
      </c>
      <c r="C1503" s="668" t="s">
        <v>1589</v>
      </c>
      <c r="D1503" s="668" t="s">
        <v>1281</v>
      </c>
      <c r="E1503" s="668" t="s">
        <v>1187</v>
      </c>
      <c r="F1503" s="670" t="n">
        <v>3570000</v>
      </c>
      <c r="G1503" s="670" t="n">
        <v>3570000</v>
      </c>
      <c r="H1503" s="670" t="n">
        <v>0</v>
      </c>
      <c r="I1503" s="670" t="n">
        <v>-89048759</v>
      </c>
      <c r="J1503" s="671" t="s">
        <v>1499</v>
      </c>
    </row>
    <row r="1504" customFormat="false" ht="15" hidden="false" customHeight="false" outlineLevel="0" collapsed="false">
      <c r="A1504" s="668" t="s">
        <v>1661</v>
      </c>
      <c r="B1504" s="669" t="n">
        <v>44516</v>
      </c>
      <c r="C1504" s="668" t="s">
        <v>1589</v>
      </c>
      <c r="D1504" s="668" t="s">
        <v>1281</v>
      </c>
      <c r="E1504" s="668" t="s">
        <v>1187</v>
      </c>
      <c r="F1504" s="670" t="n">
        <v>3150000</v>
      </c>
      <c r="G1504" s="670" t="n">
        <v>3150000</v>
      </c>
      <c r="H1504" s="670" t="n">
        <v>0</v>
      </c>
      <c r="I1504" s="670" t="n">
        <v>-92198759</v>
      </c>
      <c r="J1504" s="671" t="s">
        <v>1499</v>
      </c>
    </row>
    <row r="1505" customFormat="false" ht="15" hidden="false" customHeight="false" outlineLevel="0" collapsed="false">
      <c r="A1505" s="668" t="s">
        <v>1663</v>
      </c>
      <c r="B1505" s="669" t="n">
        <v>44517</v>
      </c>
      <c r="C1505" s="668" t="s">
        <v>1592</v>
      </c>
      <c r="D1505" s="668" t="s">
        <v>1281</v>
      </c>
      <c r="E1505" s="668" t="s">
        <v>1593</v>
      </c>
      <c r="F1505" s="670" t="n">
        <v>145000</v>
      </c>
      <c r="G1505" s="670" t="n">
        <v>145000</v>
      </c>
      <c r="H1505" s="670" t="n">
        <v>0</v>
      </c>
      <c r="I1505" s="670" t="n">
        <v>-92343759</v>
      </c>
      <c r="J1505" s="671" t="s">
        <v>1499</v>
      </c>
    </row>
    <row r="1506" customFormat="false" ht="15" hidden="false" customHeight="false" outlineLevel="0" collapsed="false">
      <c r="A1506" s="668" t="s">
        <v>1663</v>
      </c>
      <c r="B1506" s="669" t="n">
        <v>44517</v>
      </c>
      <c r="C1506" s="668" t="s">
        <v>1594</v>
      </c>
      <c r="D1506" s="668" t="s">
        <v>1281</v>
      </c>
      <c r="E1506" s="668" t="s">
        <v>1180</v>
      </c>
      <c r="F1506" s="670" t="n">
        <v>5000</v>
      </c>
      <c r="G1506" s="670" t="n">
        <v>5000</v>
      </c>
      <c r="H1506" s="670" t="n">
        <v>0</v>
      </c>
      <c r="I1506" s="670" t="n">
        <v>-92348759</v>
      </c>
      <c r="J1506" s="671" t="s">
        <v>1499</v>
      </c>
    </row>
    <row r="1507" customFormat="false" ht="15" hidden="false" customHeight="false" outlineLevel="0" collapsed="false">
      <c r="A1507" s="668" t="s">
        <v>1663</v>
      </c>
      <c r="B1507" s="669" t="n">
        <v>44517</v>
      </c>
      <c r="C1507" s="668" t="s">
        <v>1594</v>
      </c>
      <c r="D1507" s="668" t="s">
        <v>1281</v>
      </c>
      <c r="E1507" s="668" t="s">
        <v>1180</v>
      </c>
      <c r="F1507" s="670" t="n">
        <v>14000</v>
      </c>
      <c r="G1507" s="670" t="n">
        <v>14000</v>
      </c>
      <c r="H1507" s="670" t="n">
        <v>0</v>
      </c>
      <c r="I1507" s="670" t="n">
        <v>-92362759</v>
      </c>
      <c r="J1507" s="671" t="s">
        <v>1499</v>
      </c>
    </row>
    <row r="1508" customFormat="false" ht="15" hidden="false" customHeight="false" outlineLevel="0" collapsed="false">
      <c r="A1508" s="668" t="s">
        <v>1663</v>
      </c>
      <c r="B1508" s="669" t="n">
        <v>44517</v>
      </c>
      <c r="C1508" s="668" t="s">
        <v>1594</v>
      </c>
      <c r="D1508" s="668" t="s">
        <v>1281</v>
      </c>
      <c r="E1508" s="668" t="s">
        <v>1180</v>
      </c>
      <c r="F1508" s="670" t="n">
        <v>10000</v>
      </c>
      <c r="G1508" s="670" t="n">
        <v>10000</v>
      </c>
      <c r="H1508" s="670" t="n">
        <v>0</v>
      </c>
      <c r="I1508" s="670" t="n">
        <v>-92372759</v>
      </c>
      <c r="J1508" s="671" t="s">
        <v>1499</v>
      </c>
    </row>
    <row r="1509" customFormat="false" ht="15" hidden="false" customHeight="false" outlineLevel="0" collapsed="false">
      <c r="A1509" s="668" t="s">
        <v>1663</v>
      </c>
      <c r="B1509" s="669" t="n">
        <v>44517</v>
      </c>
      <c r="C1509" s="668" t="s">
        <v>1594</v>
      </c>
      <c r="D1509" s="668" t="s">
        <v>1281</v>
      </c>
      <c r="E1509" s="668" t="s">
        <v>1180</v>
      </c>
      <c r="F1509" s="670" t="n">
        <v>5000</v>
      </c>
      <c r="G1509" s="670" t="n">
        <v>5000</v>
      </c>
      <c r="H1509" s="670" t="n">
        <v>0</v>
      </c>
      <c r="I1509" s="670" t="n">
        <v>-92377759</v>
      </c>
      <c r="J1509" s="671" t="s">
        <v>1499</v>
      </c>
    </row>
    <row r="1510" customFormat="false" ht="15" hidden="false" customHeight="false" outlineLevel="0" collapsed="false">
      <c r="A1510" s="668" t="s">
        <v>1663</v>
      </c>
      <c r="B1510" s="669" t="n">
        <v>44517</v>
      </c>
      <c r="C1510" s="668" t="s">
        <v>1594</v>
      </c>
      <c r="D1510" s="668" t="s">
        <v>1281</v>
      </c>
      <c r="E1510" s="668" t="s">
        <v>1180</v>
      </c>
      <c r="F1510" s="670" t="n">
        <v>14000</v>
      </c>
      <c r="G1510" s="670" t="n">
        <v>14000</v>
      </c>
      <c r="H1510" s="670" t="n">
        <v>0</v>
      </c>
      <c r="I1510" s="670" t="n">
        <v>-92391759</v>
      </c>
      <c r="J1510" s="671" t="s">
        <v>1499</v>
      </c>
    </row>
    <row r="1511" customFormat="false" ht="15" hidden="false" customHeight="false" outlineLevel="0" collapsed="false">
      <c r="A1511" s="668" t="s">
        <v>1663</v>
      </c>
      <c r="B1511" s="669" t="n">
        <v>44517</v>
      </c>
      <c r="C1511" s="668" t="s">
        <v>1611</v>
      </c>
      <c r="D1511" s="668" t="s">
        <v>1281</v>
      </c>
      <c r="E1511" s="668" t="s">
        <v>1613</v>
      </c>
      <c r="F1511" s="670" t="n">
        <v>35000</v>
      </c>
      <c r="G1511" s="670" t="n">
        <v>35000</v>
      </c>
      <c r="H1511" s="670" t="n">
        <v>0</v>
      </c>
      <c r="I1511" s="670" t="n">
        <v>-92426759</v>
      </c>
      <c r="J1511" s="671" t="s">
        <v>1499</v>
      </c>
    </row>
    <row r="1512" customFormat="false" ht="15" hidden="false" customHeight="false" outlineLevel="0" collapsed="false">
      <c r="A1512" s="668" t="s">
        <v>1663</v>
      </c>
      <c r="B1512" s="669" t="n">
        <v>44517</v>
      </c>
      <c r="C1512" s="668" t="s">
        <v>1594</v>
      </c>
      <c r="D1512" s="668" t="s">
        <v>1281</v>
      </c>
      <c r="E1512" s="668" t="s">
        <v>1180</v>
      </c>
      <c r="F1512" s="670" t="n">
        <v>4000</v>
      </c>
      <c r="G1512" s="670" t="n">
        <v>4000</v>
      </c>
      <c r="H1512" s="670" t="n">
        <v>0</v>
      </c>
      <c r="I1512" s="670" t="n">
        <v>-92430759</v>
      </c>
      <c r="J1512" s="671" t="s">
        <v>1499</v>
      </c>
    </row>
    <row r="1513" customFormat="false" ht="15" hidden="false" customHeight="false" outlineLevel="0" collapsed="false">
      <c r="A1513" s="668" t="s">
        <v>1663</v>
      </c>
      <c r="B1513" s="669" t="n">
        <v>44517</v>
      </c>
      <c r="C1513" s="668" t="s">
        <v>1594</v>
      </c>
      <c r="D1513" s="668" t="s">
        <v>1281</v>
      </c>
      <c r="E1513" s="668" t="s">
        <v>1595</v>
      </c>
      <c r="F1513" s="670" t="n">
        <v>101500</v>
      </c>
      <c r="G1513" s="670" t="n">
        <v>101500</v>
      </c>
      <c r="H1513" s="670" t="n">
        <v>0</v>
      </c>
      <c r="I1513" s="670" t="n">
        <v>-92532259</v>
      </c>
      <c r="J1513" s="671" t="s">
        <v>1499</v>
      </c>
    </row>
    <row r="1514" customFormat="false" ht="15" hidden="false" customHeight="false" outlineLevel="0" collapsed="false">
      <c r="A1514" s="668" t="s">
        <v>1663</v>
      </c>
      <c r="B1514" s="669" t="n">
        <v>44517</v>
      </c>
      <c r="C1514" s="668" t="s">
        <v>1594</v>
      </c>
      <c r="D1514" s="668" t="s">
        <v>1281</v>
      </c>
      <c r="E1514" s="668" t="s">
        <v>1180</v>
      </c>
      <c r="F1514" s="670" t="n">
        <v>5000</v>
      </c>
      <c r="G1514" s="670" t="n">
        <v>5000</v>
      </c>
      <c r="H1514" s="670" t="n">
        <v>0</v>
      </c>
      <c r="I1514" s="670" t="n">
        <v>-92537259</v>
      </c>
      <c r="J1514" s="671" t="s">
        <v>1499</v>
      </c>
    </row>
    <row r="1515" customFormat="false" ht="15" hidden="false" customHeight="false" outlineLevel="0" collapsed="false">
      <c r="A1515" s="668" t="s">
        <v>1663</v>
      </c>
      <c r="B1515" s="669" t="n">
        <v>44517</v>
      </c>
      <c r="C1515" s="668" t="s">
        <v>1611</v>
      </c>
      <c r="D1515" s="668" t="s">
        <v>1281</v>
      </c>
      <c r="E1515" s="668" t="s">
        <v>1664</v>
      </c>
      <c r="F1515" s="670" t="n">
        <v>50000</v>
      </c>
      <c r="G1515" s="670" t="n">
        <v>50000</v>
      </c>
      <c r="H1515" s="670" t="n">
        <v>0</v>
      </c>
      <c r="I1515" s="670" t="n">
        <v>-92587259</v>
      </c>
      <c r="J1515" s="671" t="s">
        <v>1499</v>
      </c>
    </row>
    <row r="1516" customFormat="false" ht="15" hidden="false" customHeight="false" outlineLevel="0" collapsed="false">
      <c r="A1516" s="668" t="s">
        <v>1663</v>
      </c>
      <c r="B1516" s="669" t="n">
        <v>44517</v>
      </c>
      <c r="C1516" s="668" t="s">
        <v>1404</v>
      </c>
      <c r="D1516" s="668" t="s">
        <v>1281</v>
      </c>
      <c r="E1516" s="668" t="s">
        <v>1596</v>
      </c>
      <c r="F1516" s="670" t="n">
        <v>1096250</v>
      </c>
      <c r="G1516" s="670" t="n">
        <v>1096250</v>
      </c>
      <c r="H1516" s="670" t="n">
        <v>0</v>
      </c>
      <c r="I1516" s="670" t="n">
        <v>-93683509</v>
      </c>
      <c r="J1516" s="671" t="s">
        <v>1499</v>
      </c>
    </row>
    <row r="1517" customFormat="false" ht="15" hidden="false" customHeight="false" outlineLevel="0" collapsed="false">
      <c r="A1517" s="668" t="s">
        <v>1663</v>
      </c>
      <c r="B1517" s="669" t="n">
        <v>44517</v>
      </c>
      <c r="C1517" s="668" t="s">
        <v>1602</v>
      </c>
      <c r="D1517" s="668" t="s">
        <v>1281</v>
      </c>
      <c r="E1517" s="668" t="s">
        <v>1665</v>
      </c>
      <c r="F1517" s="670" t="n">
        <v>14000</v>
      </c>
      <c r="G1517" s="670" t="n">
        <v>14000</v>
      </c>
      <c r="H1517" s="670" t="n">
        <v>0</v>
      </c>
      <c r="I1517" s="670" t="n">
        <v>-93697509</v>
      </c>
      <c r="J1517" s="671" t="s">
        <v>1499</v>
      </c>
    </row>
    <row r="1518" customFormat="false" ht="15" hidden="false" customHeight="false" outlineLevel="0" collapsed="false">
      <c r="A1518" s="668" t="s">
        <v>1663</v>
      </c>
      <c r="B1518" s="669" t="n">
        <v>44517</v>
      </c>
      <c r="C1518" s="668" t="s">
        <v>1602</v>
      </c>
      <c r="D1518" s="668" t="s">
        <v>1281</v>
      </c>
      <c r="E1518" s="668" t="s">
        <v>1603</v>
      </c>
      <c r="F1518" s="670" t="n">
        <v>87500</v>
      </c>
      <c r="G1518" s="670" t="n">
        <v>87500</v>
      </c>
      <c r="H1518" s="670" t="n">
        <v>0</v>
      </c>
      <c r="I1518" s="670" t="n">
        <v>-93785009</v>
      </c>
      <c r="J1518" s="671" t="s">
        <v>1499</v>
      </c>
    </row>
    <row r="1519" customFormat="false" ht="15" hidden="false" customHeight="false" outlineLevel="0" collapsed="false">
      <c r="A1519" s="668" t="s">
        <v>1666</v>
      </c>
      <c r="B1519" s="669" t="n">
        <v>44518</v>
      </c>
      <c r="C1519" s="668" t="s">
        <v>1594</v>
      </c>
      <c r="D1519" s="668" t="s">
        <v>1281</v>
      </c>
      <c r="E1519" s="668" t="s">
        <v>1180</v>
      </c>
      <c r="F1519" s="670" t="n">
        <v>5000</v>
      </c>
      <c r="G1519" s="670" t="n">
        <v>5000</v>
      </c>
      <c r="H1519" s="670" t="n">
        <v>0</v>
      </c>
      <c r="I1519" s="670" t="n">
        <v>-93790009</v>
      </c>
      <c r="J1519" s="671" t="s">
        <v>1499</v>
      </c>
    </row>
    <row r="1520" customFormat="false" ht="15" hidden="false" customHeight="false" outlineLevel="0" collapsed="false">
      <c r="A1520" s="668" t="s">
        <v>1666</v>
      </c>
      <c r="B1520" s="669" t="n">
        <v>44518</v>
      </c>
      <c r="C1520" s="668" t="s">
        <v>1592</v>
      </c>
      <c r="D1520" s="668" t="s">
        <v>1281</v>
      </c>
      <c r="E1520" s="668" t="s">
        <v>1593</v>
      </c>
      <c r="F1520" s="670" t="n">
        <v>145000</v>
      </c>
      <c r="G1520" s="670" t="n">
        <v>145000</v>
      </c>
      <c r="H1520" s="670" t="n">
        <v>0</v>
      </c>
      <c r="I1520" s="670" t="n">
        <v>-93935009</v>
      </c>
      <c r="J1520" s="671" t="s">
        <v>1499</v>
      </c>
    </row>
    <row r="1521" customFormat="false" ht="15" hidden="false" customHeight="false" outlineLevel="0" collapsed="false">
      <c r="A1521" s="668" t="s">
        <v>1666</v>
      </c>
      <c r="B1521" s="669" t="n">
        <v>44518</v>
      </c>
      <c r="C1521" s="668" t="s">
        <v>1611</v>
      </c>
      <c r="D1521" s="668" t="s">
        <v>1281</v>
      </c>
      <c r="E1521" s="668" t="s">
        <v>1612</v>
      </c>
      <c r="F1521" s="670" t="n">
        <v>10000</v>
      </c>
      <c r="G1521" s="670" t="n">
        <v>10000</v>
      </c>
      <c r="H1521" s="670" t="n">
        <v>0</v>
      </c>
      <c r="I1521" s="670" t="n">
        <v>-93945009</v>
      </c>
      <c r="J1521" s="671" t="s">
        <v>1499</v>
      </c>
    </row>
    <row r="1522" customFormat="false" ht="15" hidden="false" customHeight="false" outlineLevel="0" collapsed="false">
      <c r="A1522" s="668" t="s">
        <v>1666</v>
      </c>
      <c r="B1522" s="669" t="n">
        <v>44518</v>
      </c>
      <c r="C1522" s="668" t="s">
        <v>1611</v>
      </c>
      <c r="D1522" s="668" t="s">
        <v>1281</v>
      </c>
      <c r="E1522" s="668" t="s">
        <v>1613</v>
      </c>
      <c r="F1522" s="670" t="n">
        <v>15000</v>
      </c>
      <c r="G1522" s="670" t="n">
        <v>15000</v>
      </c>
      <c r="H1522" s="670" t="n">
        <v>0</v>
      </c>
      <c r="I1522" s="670" t="n">
        <v>-93960009</v>
      </c>
      <c r="J1522" s="671" t="s">
        <v>1499</v>
      </c>
    </row>
    <row r="1523" customFormat="false" ht="15" hidden="false" customHeight="false" outlineLevel="0" collapsed="false">
      <c r="A1523" s="668" t="s">
        <v>1666</v>
      </c>
      <c r="B1523" s="669" t="n">
        <v>44518</v>
      </c>
      <c r="C1523" s="668" t="s">
        <v>1594</v>
      </c>
      <c r="D1523" s="668" t="s">
        <v>1281</v>
      </c>
      <c r="E1523" s="668" t="s">
        <v>1180</v>
      </c>
      <c r="F1523" s="670" t="n">
        <v>5000</v>
      </c>
      <c r="G1523" s="670" t="n">
        <v>5000</v>
      </c>
      <c r="H1523" s="670" t="n">
        <v>0</v>
      </c>
      <c r="I1523" s="670" t="n">
        <v>-93965009</v>
      </c>
      <c r="J1523" s="671" t="s">
        <v>1499</v>
      </c>
    </row>
    <row r="1524" customFormat="false" ht="15" hidden="false" customHeight="false" outlineLevel="0" collapsed="false">
      <c r="A1524" s="668" t="s">
        <v>1666</v>
      </c>
      <c r="B1524" s="669" t="n">
        <v>44518</v>
      </c>
      <c r="C1524" s="668" t="s">
        <v>1594</v>
      </c>
      <c r="D1524" s="668" t="s">
        <v>1281</v>
      </c>
      <c r="E1524" s="668" t="s">
        <v>1180</v>
      </c>
      <c r="F1524" s="670" t="n">
        <v>7000</v>
      </c>
      <c r="G1524" s="670" t="n">
        <v>7000</v>
      </c>
      <c r="H1524" s="670" t="n">
        <v>0</v>
      </c>
      <c r="I1524" s="670" t="n">
        <v>-93972009</v>
      </c>
      <c r="J1524" s="671" t="s">
        <v>1499</v>
      </c>
    </row>
    <row r="1525" customFormat="false" ht="15" hidden="false" customHeight="false" outlineLevel="0" collapsed="false">
      <c r="A1525" s="668" t="s">
        <v>1666</v>
      </c>
      <c r="B1525" s="669" t="n">
        <v>44518</v>
      </c>
      <c r="C1525" s="668" t="s">
        <v>1626</v>
      </c>
      <c r="D1525" s="668" t="s">
        <v>1281</v>
      </c>
      <c r="E1525" s="668" t="s">
        <v>1667</v>
      </c>
      <c r="F1525" s="670" t="n">
        <v>10000</v>
      </c>
      <c r="G1525" s="670" t="n">
        <v>10000</v>
      </c>
      <c r="H1525" s="670" t="n">
        <v>0</v>
      </c>
      <c r="I1525" s="670" t="n">
        <v>-93982009</v>
      </c>
      <c r="J1525" s="671" t="s">
        <v>1499</v>
      </c>
    </row>
    <row r="1526" customFormat="false" ht="15" hidden="false" customHeight="false" outlineLevel="0" collapsed="false">
      <c r="A1526" s="668" t="s">
        <v>1666</v>
      </c>
      <c r="B1526" s="669" t="n">
        <v>44518</v>
      </c>
      <c r="C1526" s="668" t="s">
        <v>1594</v>
      </c>
      <c r="D1526" s="668" t="s">
        <v>1281</v>
      </c>
      <c r="E1526" s="668" t="s">
        <v>1180</v>
      </c>
      <c r="F1526" s="670" t="n">
        <v>2000</v>
      </c>
      <c r="G1526" s="670" t="n">
        <v>2000</v>
      </c>
      <c r="H1526" s="670" t="n">
        <v>0</v>
      </c>
      <c r="I1526" s="670" t="n">
        <v>-93984009</v>
      </c>
      <c r="J1526" s="671" t="s">
        <v>1499</v>
      </c>
    </row>
    <row r="1527" customFormat="false" ht="15" hidden="false" customHeight="false" outlineLevel="0" collapsed="false">
      <c r="A1527" s="668" t="s">
        <v>1666</v>
      </c>
      <c r="B1527" s="669" t="n">
        <v>44518</v>
      </c>
      <c r="C1527" s="668" t="s">
        <v>1594</v>
      </c>
      <c r="D1527" s="668" t="s">
        <v>1281</v>
      </c>
      <c r="E1527" s="668" t="s">
        <v>1180</v>
      </c>
      <c r="F1527" s="670" t="n">
        <v>10000</v>
      </c>
      <c r="G1527" s="670" t="n">
        <v>10000</v>
      </c>
      <c r="H1527" s="670" t="n">
        <v>0</v>
      </c>
      <c r="I1527" s="670" t="n">
        <v>-93994009</v>
      </c>
      <c r="J1527" s="671" t="s">
        <v>1499</v>
      </c>
    </row>
    <row r="1528" customFormat="false" ht="15" hidden="false" customHeight="false" outlineLevel="0" collapsed="false">
      <c r="A1528" s="668" t="s">
        <v>1666</v>
      </c>
      <c r="B1528" s="669" t="n">
        <v>44518</v>
      </c>
      <c r="C1528" s="668" t="s">
        <v>1594</v>
      </c>
      <c r="D1528" s="668" t="s">
        <v>1281</v>
      </c>
      <c r="E1528" s="668" t="s">
        <v>1180</v>
      </c>
      <c r="F1528" s="670" t="n">
        <v>8000</v>
      </c>
      <c r="G1528" s="670" t="n">
        <v>8000</v>
      </c>
      <c r="H1528" s="670" t="n">
        <v>0</v>
      </c>
      <c r="I1528" s="670" t="n">
        <v>-94002009</v>
      </c>
      <c r="J1528" s="671" t="s">
        <v>1499</v>
      </c>
    </row>
    <row r="1529" customFormat="false" ht="15" hidden="false" customHeight="false" outlineLevel="0" collapsed="false">
      <c r="A1529" s="668" t="s">
        <v>1666</v>
      </c>
      <c r="B1529" s="669" t="n">
        <v>44518</v>
      </c>
      <c r="C1529" s="668" t="s">
        <v>1594</v>
      </c>
      <c r="D1529" s="668" t="s">
        <v>1281</v>
      </c>
      <c r="E1529" s="668" t="s">
        <v>1595</v>
      </c>
      <c r="F1529" s="670" t="n">
        <v>100000</v>
      </c>
      <c r="G1529" s="670" t="n">
        <v>100000</v>
      </c>
      <c r="H1529" s="670" t="n">
        <v>0</v>
      </c>
      <c r="I1529" s="670" t="n">
        <v>-94102009</v>
      </c>
      <c r="J1529" s="671" t="s">
        <v>1499</v>
      </c>
    </row>
    <row r="1530" customFormat="false" ht="15" hidden="false" customHeight="false" outlineLevel="0" collapsed="false">
      <c r="A1530" s="668" t="s">
        <v>1666</v>
      </c>
      <c r="B1530" s="669" t="n">
        <v>44518</v>
      </c>
      <c r="C1530" s="668" t="s">
        <v>1592</v>
      </c>
      <c r="D1530" s="668" t="s">
        <v>1281</v>
      </c>
      <c r="E1530" s="668" t="s">
        <v>1637</v>
      </c>
      <c r="F1530" s="670" t="n">
        <v>13000</v>
      </c>
      <c r="G1530" s="670" t="n">
        <v>13000</v>
      </c>
      <c r="H1530" s="670" t="n">
        <v>0</v>
      </c>
      <c r="I1530" s="670" t="n">
        <v>-94115009</v>
      </c>
      <c r="J1530" s="671" t="s">
        <v>1499</v>
      </c>
    </row>
    <row r="1531" customFormat="false" ht="15" hidden="false" customHeight="false" outlineLevel="0" collapsed="false">
      <c r="A1531" s="668" t="s">
        <v>1666</v>
      </c>
      <c r="B1531" s="669" t="n">
        <v>44518</v>
      </c>
      <c r="C1531" s="668" t="s">
        <v>1628</v>
      </c>
      <c r="D1531" s="668" t="s">
        <v>1281</v>
      </c>
      <c r="E1531" s="668" t="s">
        <v>1668</v>
      </c>
      <c r="F1531" s="670" t="n">
        <v>21532150</v>
      </c>
      <c r="G1531" s="670" t="n">
        <v>21532150</v>
      </c>
      <c r="H1531" s="670" t="n">
        <v>0</v>
      </c>
      <c r="I1531" s="670" t="n">
        <v>-115647159</v>
      </c>
      <c r="J1531" s="671" t="s">
        <v>1499</v>
      </c>
    </row>
    <row r="1532" customFormat="false" ht="15" hidden="false" customHeight="false" outlineLevel="0" collapsed="false">
      <c r="A1532" s="668" t="s">
        <v>1666</v>
      </c>
      <c r="B1532" s="669" t="n">
        <v>44518</v>
      </c>
      <c r="C1532" s="668" t="s">
        <v>1602</v>
      </c>
      <c r="D1532" s="668" t="s">
        <v>1281</v>
      </c>
      <c r="E1532" s="668" t="s">
        <v>1603</v>
      </c>
      <c r="F1532" s="670" t="n">
        <v>137500</v>
      </c>
      <c r="G1532" s="670" t="n">
        <v>137500</v>
      </c>
      <c r="H1532" s="670" t="n">
        <v>0</v>
      </c>
      <c r="I1532" s="670" t="n">
        <v>-115784659</v>
      </c>
      <c r="J1532" s="671" t="s">
        <v>1499</v>
      </c>
    </row>
    <row r="1533" customFormat="false" ht="15" hidden="false" customHeight="false" outlineLevel="0" collapsed="false">
      <c r="A1533" s="668" t="s">
        <v>1666</v>
      </c>
      <c r="B1533" s="669" t="n">
        <v>44518</v>
      </c>
      <c r="C1533" s="668" t="s">
        <v>1589</v>
      </c>
      <c r="D1533" s="668" t="s">
        <v>1281</v>
      </c>
      <c r="E1533" s="668" t="s">
        <v>1187</v>
      </c>
      <c r="F1533" s="670" t="n">
        <v>7980000</v>
      </c>
      <c r="G1533" s="670" t="n">
        <v>7980000</v>
      </c>
      <c r="H1533" s="670" t="n">
        <v>0</v>
      </c>
      <c r="I1533" s="670" t="n">
        <v>-123764659</v>
      </c>
      <c r="J1533" s="671" t="s">
        <v>1499</v>
      </c>
    </row>
    <row r="1534" customFormat="false" ht="15" hidden="false" customHeight="false" outlineLevel="0" collapsed="false">
      <c r="A1534" s="668" t="s">
        <v>1666</v>
      </c>
      <c r="B1534" s="669" t="n">
        <v>44518</v>
      </c>
      <c r="C1534" s="668" t="s">
        <v>1598</v>
      </c>
      <c r="D1534" s="668" t="s">
        <v>1281</v>
      </c>
      <c r="E1534" s="668" t="s">
        <v>1599</v>
      </c>
      <c r="F1534" s="670" t="n">
        <v>4000</v>
      </c>
      <c r="G1534" s="670" t="n">
        <v>4000</v>
      </c>
      <c r="H1534" s="670" t="n">
        <v>0</v>
      </c>
      <c r="I1534" s="670" t="n">
        <v>-123768659</v>
      </c>
      <c r="J1534" s="671" t="s">
        <v>1499</v>
      </c>
    </row>
    <row r="1535" customFormat="false" ht="15" hidden="false" customHeight="false" outlineLevel="0" collapsed="false">
      <c r="A1535" s="668" t="s">
        <v>1669</v>
      </c>
      <c r="B1535" s="669" t="n">
        <v>44519</v>
      </c>
      <c r="C1535" s="668" t="s">
        <v>1607</v>
      </c>
      <c r="D1535" s="668" t="s">
        <v>1281</v>
      </c>
      <c r="E1535" s="668" t="s">
        <v>1608</v>
      </c>
      <c r="F1535" s="670" t="n">
        <v>100000</v>
      </c>
      <c r="G1535" s="670" t="n">
        <v>100000</v>
      </c>
      <c r="H1535" s="670" t="n">
        <v>0</v>
      </c>
      <c r="I1535" s="670" t="n">
        <v>-123868659</v>
      </c>
      <c r="J1535" s="671" t="s">
        <v>1499</v>
      </c>
    </row>
    <row r="1536" customFormat="false" ht="15" hidden="false" customHeight="false" outlineLevel="0" collapsed="false">
      <c r="A1536" s="668" t="s">
        <v>1669</v>
      </c>
      <c r="B1536" s="669" t="n">
        <v>44519</v>
      </c>
      <c r="C1536" s="668" t="s">
        <v>1592</v>
      </c>
      <c r="D1536" s="668" t="s">
        <v>1281</v>
      </c>
      <c r="E1536" s="668" t="s">
        <v>1593</v>
      </c>
      <c r="F1536" s="670" t="n">
        <v>145000</v>
      </c>
      <c r="G1536" s="670" t="n">
        <v>145000</v>
      </c>
      <c r="H1536" s="670" t="n">
        <v>0</v>
      </c>
      <c r="I1536" s="670" t="n">
        <v>-124013659</v>
      </c>
      <c r="J1536" s="671" t="s">
        <v>1499</v>
      </c>
    </row>
    <row r="1537" customFormat="false" ht="15" hidden="false" customHeight="false" outlineLevel="0" collapsed="false">
      <c r="A1537" s="668" t="s">
        <v>1669</v>
      </c>
      <c r="B1537" s="669" t="n">
        <v>44519</v>
      </c>
      <c r="C1537" s="668" t="s">
        <v>1594</v>
      </c>
      <c r="D1537" s="668" t="s">
        <v>1281</v>
      </c>
      <c r="E1537" s="668" t="s">
        <v>1180</v>
      </c>
      <c r="F1537" s="670" t="n">
        <v>8000</v>
      </c>
      <c r="G1537" s="670" t="n">
        <v>8000</v>
      </c>
      <c r="H1537" s="670" t="n">
        <v>0</v>
      </c>
      <c r="I1537" s="670" t="n">
        <v>-124021659</v>
      </c>
      <c r="J1537" s="671" t="s">
        <v>1499</v>
      </c>
    </row>
    <row r="1538" customFormat="false" ht="15" hidden="false" customHeight="false" outlineLevel="0" collapsed="false">
      <c r="A1538" s="668" t="s">
        <v>1669</v>
      </c>
      <c r="B1538" s="669" t="n">
        <v>44519</v>
      </c>
      <c r="C1538" s="668" t="s">
        <v>1609</v>
      </c>
      <c r="D1538" s="668" t="s">
        <v>1281</v>
      </c>
      <c r="E1538" s="668" t="s">
        <v>1670</v>
      </c>
      <c r="F1538" s="670" t="n">
        <v>20000</v>
      </c>
      <c r="G1538" s="670" t="n">
        <v>20000</v>
      </c>
      <c r="H1538" s="670" t="n">
        <v>0</v>
      </c>
      <c r="I1538" s="670" t="n">
        <v>-124041659</v>
      </c>
      <c r="J1538" s="671" t="s">
        <v>1499</v>
      </c>
    </row>
    <row r="1539" customFormat="false" ht="15" hidden="false" customHeight="false" outlineLevel="0" collapsed="false">
      <c r="A1539" s="668" t="s">
        <v>1669</v>
      </c>
      <c r="B1539" s="669" t="n">
        <v>44519</v>
      </c>
      <c r="C1539" s="668" t="s">
        <v>1594</v>
      </c>
      <c r="D1539" s="668" t="s">
        <v>1281</v>
      </c>
      <c r="E1539" s="668" t="s">
        <v>1180</v>
      </c>
      <c r="F1539" s="670" t="n">
        <v>17000</v>
      </c>
      <c r="G1539" s="670" t="n">
        <v>17000</v>
      </c>
      <c r="H1539" s="670" t="n">
        <v>0</v>
      </c>
      <c r="I1539" s="670" t="n">
        <v>-124058659</v>
      </c>
      <c r="J1539" s="671" t="s">
        <v>1499</v>
      </c>
    </row>
    <row r="1540" customFormat="false" ht="15" hidden="false" customHeight="false" outlineLevel="0" collapsed="false">
      <c r="A1540" s="668" t="s">
        <v>1669</v>
      </c>
      <c r="B1540" s="669" t="n">
        <v>44519</v>
      </c>
      <c r="C1540" s="668" t="s">
        <v>1611</v>
      </c>
      <c r="D1540" s="668" t="s">
        <v>1281</v>
      </c>
      <c r="E1540" s="668" t="s">
        <v>1671</v>
      </c>
      <c r="F1540" s="670" t="n">
        <v>15000</v>
      </c>
      <c r="G1540" s="670" t="n">
        <v>15000</v>
      </c>
      <c r="H1540" s="670" t="n">
        <v>0</v>
      </c>
      <c r="I1540" s="670" t="n">
        <v>-124073659</v>
      </c>
      <c r="J1540" s="671" t="s">
        <v>1499</v>
      </c>
    </row>
    <row r="1541" customFormat="false" ht="15" hidden="false" customHeight="false" outlineLevel="0" collapsed="false">
      <c r="A1541" s="668" t="s">
        <v>1669</v>
      </c>
      <c r="B1541" s="669" t="n">
        <v>44519</v>
      </c>
      <c r="C1541" s="668" t="s">
        <v>1594</v>
      </c>
      <c r="D1541" s="668" t="s">
        <v>1281</v>
      </c>
      <c r="E1541" s="668" t="s">
        <v>1180</v>
      </c>
      <c r="F1541" s="670" t="n">
        <v>6000</v>
      </c>
      <c r="G1541" s="670" t="n">
        <v>6000</v>
      </c>
      <c r="H1541" s="670" t="n">
        <v>0</v>
      </c>
      <c r="I1541" s="670" t="n">
        <v>-124079659</v>
      </c>
      <c r="J1541" s="671" t="s">
        <v>1499</v>
      </c>
    </row>
    <row r="1542" customFormat="false" ht="15" hidden="false" customHeight="false" outlineLevel="0" collapsed="false">
      <c r="A1542" s="668" t="s">
        <v>1669</v>
      </c>
      <c r="B1542" s="669" t="n">
        <v>44519</v>
      </c>
      <c r="C1542" s="668" t="s">
        <v>1611</v>
      </c>
      <c r="D1542" s="668" t="s">
        <v>1281</v>
      </c>
      <c r="E1542" s="668" t="s">
        <v>1672</v>
      </c>
      <c r="F1542" s="670" t="n">
        <v>20000</v>
      </c>
      <c r="G1542" s="670" t="n">
        <v>20000</v>
      </c>
      <c r="H1542" s="670" t="n">
        <v>0</v>
      </c>
      <c r="I1542" s="670" t="n">
        <v>-124099659</v>
      </c>
      <c r="J1542" s="671" t="s">
        <v>1499</v>
      </c>
    </row>
    <row r="1543" customFormat="false" ht="15" hidden="false" customHeight="false" outlineLevel="0" collapsed="false">
      <c r="A1543" s="668" t="s">
        <v>1669</v>
      </c>
      <c r="B1543" s="669" t="n">
        <v>44519</v>
      </c>
      <c r="C1543" s="668" t="s">
        <v>1598</v>
      </c>
      <c r="D1543" s="668" t="s">
        <v>1281</v>
      </c>
      <c r="E1543" s="668" t="s">
        <v>1599</v>
      </c>
      <c r="F1543" s="670" t="n">
        <v>8000</v>
      </c>
      <c r="G1543" s="670" t="n">
        <v>8000</v>
      </c>
      <c r="H1543" s="670" t="n">
        <v>0</v>
      </c>
      <c r="I1543" s="670" t="n">
        <v>-124107659</v>
      </c>
      <c r="J1543" s="671" t="s">
        <v>1499</v>
      </c>
    </row>
    <row r="1544" customFormat="false" ht="15" hidden="false" customHeight="false" outlineLevel="0" collapsed="false">
      <c r="A1544" s="668" t="s">
        <v>1669</v>
      </c>
      <c r="B1544" s="669" t="n">
        <v>44519</v>
      </c>
      <c r="C1544" s="668" t="s">
        <v>1589</v>
      </c>
      <c r="D1544" s="668" t="s">
        <v>1281</v>
      </c>
      <c r="E1544" s="668" t="s">
        <v>1187</v>
      </c>
      <c r="F1544" s="670" t="n">
        <v>1800000</v>
      </c>
      <c r="G1544" s="670" t="n">
        <v>1800000</v>
      </c>
      <c r="H1544" s="670" t="n">
        <v>0</v>
      </c>
      <c r="I1544" s="670" t="n">
        <v>-125907659</v>
      </c>
      <c r="J1544" s="671" t="s">
        <v>1499</v>
      </c>
    </row>
    <row r="1545" customFormat="false" ht="15" hidden="false" customHeight="false" outlineLevel="0" collapsed="false">
      <c r="A1545" s="668" t="s">
        <v>1669</v>
      </c>
      <c r="B1545" s="669" t="n">
        <v>44519</v>
      </c>
      <c r="C1545" s="668" t="s">
        <v>1602</v>
      </c>
      <c r="D1545" s="668" t="s">
        <v>1281</v>
      </c>
      <c r="E1545" s="668" t="s">
        <v>1603</v>
      </c>
      <c r="F1545" s="670" t="n">
        <v>100000</v>
      </c>
      <c r="G1545" s="670" t="n">
        <v>100000</v>
      </c>
      <c r="H1545" s="670" t="n">
        <v>0</v>
      </c>
      <c r="I1545" s="670" t="n">
        <v>-126007659</v>
      </c>
      <c r="J1545" s="671" t="s">
        <v>1499</v>
      </c>
    </row>
    <row r="1546" customFormat="false" ht="15" hidden="false" customHeight="false" outlineLevel="0" collapsed="false">
      <c r="A1546" s="668" t="s">
        <v>1673</v>
      </c>
      <c r="B1546" s="669" t="n">
        <v>44520</v>
      </c>
      <c r="C1546" s="668" t="s">
        <v>1594</v>
      </c>
      <c r="D1546" s="668" t="s">
        <v>1281</v>
      </c>
      <c r="E1546" s="668" t="s">
        <v>1674</v>
      </c>
      <c r="F1546" s="670" t="n">
        <v>5000</v>
      </c>
      <c r="G1546" s="670" t="n">
        <v>5000</v>
      </c>
      <c r="H1546" s="670" t="n">
        <v>0</v>
      </c>
      <c r="I1546" s="670" t="n">
        <v>-126012659</v>
      </c>
      <c r="J1546" s="671" t="s">
        <v>1499</v>
      </c>
    </row>
    <row r="1547" customFormat="false" ht="15" hidden="false" customHeight="false" outlineLevel="0" collapsed="false">
      <c r="A1547" s="668" t="s">
        <v>1673</v>
      </c>
      <c r="B1547" s="669" t="n">
        <v>44520</v>
      </c>
      <c r="C1547" s="668" t="s">
        <v>1594</v>
      </c>
      <c r="D1547" s="668" t="s">
        <v>1281</v>
      </c>
      <c r="E1547" s="668" t="s">
        <v>1674</v>
      </c>
      <c r="F1547" s="670" t="n">
        <v>18000</v>
      </c>
      <c r="G1547" s="670" t="n">
        <v>18000</v>
      </c>
      <c r="H1547" s="670" t="n">
        <v>0</v>
      </c>
      <c r="I1547" s="670" t="n">
        <v>-126030659</v>
      </c>
      <c r="J1547" s="671" t="s">
        <v>1499</v>
      </c>
    </row>
    <row r="1548" customFormat="false" ht="15" hidden="false" customHeight="false" outlineLevel="0" collapsed="false">
      <c r="A1548" s="668" t="s">
        <v>1673</v>
      </c>
      <c r="B1548" s="669" t="n">
        <v>44520</v>
      </c>
      <c r="C1548" s="668" t="s">
        <v>1594</v>
      </c>
      <c r="D1548" s="668" t="s">
        <v>1281</v>
      </c>
      <c r="E1548" s="668" t="s">
        <v>1674</v>
      </c>
      <c r="F1548" s="670" t="n">
        <v>10000</v>
      </c>
      <c r="G1548" s="670" t="n">
        <v>10000</v>
      </c>
      <c r="H1548" s="670" t="n">
        <v>0</v>
      </c>
      <c r="I1548" s="670" t="n">
        <v>-126040659</v>
      </c>
      <c r="J1548" s="671" t="s">
        <v>1499</v>
      </c>
    </row>
    <row r="1549" customFormat="false" ht="15" hidden="false" customHeight="false" outlineLevel="0" collapsed="false">
      <c r="A1549" s="668" t="s">
        <v>1673</v>
      </c>
      <c r="B1549" s="669" t="n">
        <v>44520</v>
      </c>
      <c r="C1549" s="668" t="s">
        <v>1594</v>
      </c>
      <c r="D1549" s="668" t="s">
        <v>1281</v>
      </c>
      <c r="E1549" s="668" t="s">
        <v>1674</v>
      </c>
      <c r="F1549" s="670" t="n">
        <v>8000</v>
      </c>
      <c r="G1549" s="670" t="n">
        <v>8000</v>
      </c>
      <c r="H1549" s="670" t="n">
        <v>0</v>
      </c>
      <c r="I1549" s="670" t="n">
        <v>-126048659</v>
      </c>
      <c r="J1549" s="671" t="s">
        <v>1499</v>
      </c>
    </row>
    <row r="1550" customFormat="false" ht="15" hidden="false" customHeight="false" outlineLevel="0" collapsed="false">
      <c r="A1550" s="668" t="s">
        <v>1673</v>
      </c>
      <c r="B1550" s="669" t="n">
        <v>44520</v>
      </c>
      <c r="C1550" s="668" t="s">
        <v>1594</v>
      </c>
      <c r="D1550" s="668" t="s">
        <v>1281</v>
      </c>
      <c r="E1550" s="668" t="s">
        <v>1674</v>
      </c>
      <c r="F1550" s="670" t="n">
        <v>13000</v>
      </c>
      <c r="G1550" s="670" t="n">
        <v>13000</v>
      </c>
      <c r="H1550" s="670" t="n">
        <v>0</v>
      </c>
      <c r="I1550" s="670" t="n">
        <v>-126061659</v>
      </c>
      <c r="J1550" s="671" t="s">
        <v>1499</v>
      </c>
    </row>
    <row r="1551" customFormat="false" ht="15" hidden="false" customHeight="false" outlineLevel="0" collapsed="false">
      <c r="A1551" s="668" t="s">
        <v>1673</v>
      </c>
      <c r="B1551" s="669" t="n">
        <v>44520</v>
      </c>
      <c r="C1551" s="668" t="s">
        <v>1594</v>
      </c>
      <c r="D1551" s="668" t="s">
        <v>1281</v>
      </c>
      <c r="E1551" s="668" t="s">
        <v>1674</v>
      </c>
      <c r="F1551" s="670" t="n">
        <v>16000</v>
      </c>
      <c r="G1551" s="670" t="n">
        <v>16000</v>
      </c>
      <c r="H1551" s="670" t="n">
        <v>0</v>
      </c>
      <c r="I1551" s="670" t="n">
        <v>-126077659</v>
      </c>
      <c r="J1551" s="671" t="s">
        <v>1499</v>
      </c>
    </row>
    <row r="1552" customFormat="false" ht="15" hidden="false" customHeight="false" outlineLevel="0" collapsed="false">
      <c r="A1552" s="668" t="s">
        <v>1673</v>
      </c>
      <c r="B1552" s="669" t="n">
        <v>44520</v>
      </c>
      <c r="C1552" s="668" t="s">
        <v>1592</v>
      </c>
      <c r="D1552" s="668" t="s">
        <v>1281</v>
      </c>
      <c r="E1552" s="668" t="s">
        <v>1593</v>
      </c>
      <c r="F1552" s="670" t="n">
        <v>145000</v>
      </c>
      <c r="G1552" s="670" t="n">
        <v>145000</v>
      </c>
      <c r="H1552" s="670" t="n">
        <v>0</v>
      </c>
      <c r="I1552" s="670" t="n">
        <v>-126222659</v>
      </c>
      <c r="J1552" s="671" t="s">
        <v>1499</v>
      </c>
    </row>
    <row r="1553" customFormat="false" ht="15" hidden="false" customHeight="false" outlineLevel="0" collapsed="false">
      <c r="A1553" s="668" t="s">
        <v>1673</v>
      </c>
      <c r="B1553" s="669" t="n">
        <v>44520</v>
      </c>
      <c r="C1553" s="668" t="s">
        <v>1611</v>
      </c>
      <c r="D1553" s="668" t="s">
        <v>1281</v>
      </c>
      <c r="E1553" s="668" t="s">
        <v>1675</v>
      </c>
      <c r="F1553" s="670" t="n">
        <v>80000</v>
      </c>
      <c r="G1553" s="670" t="n">
        <v>80000</v>
      </c>
      <c r="H1553" s="670" t="n">
        <v>0</v>
      </c>
      <c r="I1553" s="670" t="n">
        <v>-126302659</v>
      </c>
      <c r="J1553" s="671" t="s">
        <v>1499</v>
      </c>
    </row>
    <row r="1554" customFormat="false" ht="15" hidden="false" customHeight="false" outlineLevel="0" collapsed="false">
      <c r="A1554" s="668" t="s">
        <v>1673</v>
      </c>
      <c r="B1554" s="669" t="n">
        <v>44520</v>
      </c>
      <c r="C1554" s="668" t="s">
        <v>1597</v>
      </c>
      <c r="D1554" s="668" t="s">
        <v>1281</v>
      </c>
      <c r="E1554" s="668" t="s">
        <v>1676</v>
      </c>
      <c r="F1554" s="670" t="n">
        <v>12234551</v>
      </c>
      <c r="G1554" s="670" t="n">
        <v>12234551</v>
      </c>
      <c r="H1554" s="670" t="n">
        <v>0</v>
      </c>
      <c r="I1554" s="670" t="n">
        <v>-138537210</v>
      </c>
      <c r="J1554" s="671" t="s">
        <v>1499</v>
      </c>
    </row>
    <row r="1555" customFormat="false" ht="15" hidden="false" customHeight="false" outlineLevel="0" collapsed="false">
      <c r="A1555" s="668" t="s">
        <v>1673</v>
      </c>
      <c r="B1555" s="669" t="n">
        <v>44520</v>
      </c>
      <c r="C1555" s="668" t="s">
        <v>1602</v>
      </c>
      <c r="D1555" s="668" t="s">
        <v>1281</v>
      </c>
      <c r="E1555" s="668" t="s">
        <v>1603</v>
      </c>
      <c r="F1555" s="670" t="n">
        <v>87500</v>
      </c>
      <c r="G1555" s="670" t="n">
        <v>87500</v>
      </c>
      <c r="H1555" s="670" t="n">
        <v>0</v>
      </c>
      <c r="I1555" s="670" t="n">
        <v>-138624710</v>
      </c>
      <c r="J1555" s="671" t="s">
        <v>1499</v>
      </c>
    </row>
    <row r="1556" customFormat="false" ht="15" hidden="false" customHeight="false" outlineLevel="0" collapsed="false">
      <c r="A1556" s="668" t="s">
        <v>1673</v>
      </c>
      <c r="B1556" s="669" t="n">
        <v>44520</v>
      </c>
      <c r="C1556" s="668" t="s">
        <v>1631</v>
      </c>
      <c r="D1556" s="668" t="s">
        <v>1281</v>
      </c>
      <c r="E1556" s="668" t="s">
        <v>1645</v>
      </c>
      <c r="F1556" s="670" t="n">
        <v>99277</v>
      </c>
      <c r="G1556" s="670" t="n">
        <v>99277</v>
      </c>
      <c r="H1556" s="670" t="n">
        <v>0</v>
      </c>
      <c r="I1556" s="670" t="n">
        <v>-138723987</v>
      </c>
      <c r="J1556" s="671" t="s">
        <v>1499</v>
      </c>
    </row>
    <row r="1557" customFormat="false" ht="15" hidden="false" customHeight="false" outlineLevel="0" collapsed="false">
      <c r="A1557" s="668" t="s">
        <v>1673</v>
      </c>
      <c r="B1557" s="669" t="n">
        <v>44520</v>
      </c>
      <c r="C1557" s="668" t="s">
        <v>1589</v>
      </c>
      <c r="D1557" s="668" t="s">
        <v>1281</v>
      </c>
      <c r="E1557" s="668" t="s">
        <v>1187</v>
      </c>
      <c r="F1557" s="670" t="n">
        <v>1800000</v>
      </c>
      <c r="G1557" s="670" t="n">
        <v>1800000</v>
      </c>
      <c r="H1557" s="670" t="n">
        <v>0</v>
      </c>
      <c r="I1557" s="670" t="n">
        <v>-140523987</v>
      </c>
      <c r="J1557" s="671" t="s">
        <v>1499</v>
      </c>
    </row>
    <row r="1558" customFormat="false" ht="15" hidden="false" customHeight="false" outlineLevel="0" collapsed="false">
      <c r="A1558" s="668" t="s">
        <v>1677</v>
      </c>
      <c r="B1558" s="669" t="n">
        <v>44522</v>
      </c>
      <c r="C1558" s="668" t="s">
        <v>1594</v>
      </c>
      <c r="D1558" s="668" t="s">
        <v>1281</v>
      </c>
      <c r="E1558" s="668" t="s">
        <v>1180</v>
      </c>
      <c r="F1558" s="670" t="n">
        <v>8000</v>
      </c>
      <c r="G1558" s="670" t="n">
        <v>8000</v>
      </c>
      <c r="H1558" s="670" t="n">
        <v>0</v>
      </c>
      <c r="I1558" s="670" t="n">
        <v>-140531987</v>
      </c>
      <c r="J1558" s="671" t="s">
        <v>1499</v>
      </c>
    </row>
    <row r="1559" customFormat="false" ht="15" hidden="false" customHeight="false" outlineLevel="0" collapsed="false">
      <c r="A1559" s="668" t="s">
        <v>1677</v>
      </c>
      <c r="B1559" s="669" t="n">
        <v>44522</v>
      </c>
      <c r="C1559" s="668" t="s">
        <v>1611</v>
      </c>
      <c r="D1559" s="668" t="s">
        <v>1281</v>
      </c>
      <c r="E1559" s="668" t="s">
        <v>1678</v>
      </c>
      <c r="F1559" s="670" t="n">
        <v>50000</v>
      </c>
      <c r="G1559" s="670" t="n">
        <v>50000</v>
      </c>
      <c r="H1559" s="670" t="n">
        <v>0</v>
      </c>
      <c r="I1559" s="670" t="n">
        <v>-140581987</v>
      </c>
      <c r="J1559" s="671" t="s">
        <v>1499</v>
      </c>
    </row>
    <row r="1560" customFormat="false" ht="15" hidden="false" customHeight="false" outlineLevel="0" collapsed="false">
      <c r="A1560" s="668" t="s">
        <v>1677</v>
      </c>
      <c r="B1560" s="669" t="n">
        <v>44522</v>
      </c>
      <c r="C1560" s="668" t="s">
        <v>1594</v>
      </c>
      <c r="D1560" s="668" t="s">
        <v>1281</v>
      </c>
      <c r="E1560" s="668" t="s">
        <v>1180</v>
      </c>
      <c r="F1560" s="670" t="n">
        <v>4000</v>
      </c>
      <c r="G1560" s="670" t="n">
        <v>4000</v>
      </c>
      <c r="H1560" s="670" t="n">
        <v>0</v>
      </c>
      <c r="I1560" s="670" t="n">
        <v>-140585987</v>
      </c>
      <c r="J1560" s="671" t="s">
        <v>1499</v>
      </c>
    </row>
    <row r="1561" customFormat="false" ht="15" hidden="false" customHeight="false" outlineLevel="0" collapsed="false">
      <c r="A1561" s="668" t="s">
        <v>1677</v>
      </c>
      <c r="B1561" s="669" t="n">
        <v>44522</v>
      </c>
      <c r="C1561" s="668" t="s">
        <v>1592</v>
      </c>
      <c r="D1561" s="668" t="s">
        <v>1281</v>
      </c>
      <c r="E1561" s="668" t="s">
        <v>1593</v>
      </c>
      <c r="F1561" s="670" t="n">
        <v>145000</v>
      </c>
      <c r="G1561" s="670" t="n">
        <v>145000</v>
      </c>
      <c r="H1561" s="670" t="n">
        <v>0</v>
      </c>
      <c r="I1561" s="670" t="n">
        <v>-140730987</v>
      </c>
      <c r="J1561" s="671" t="s">
        <v>1499</v>
      </c>
    </row>
    <row r="1562" customFormat="false" ht="15" hidden="false" customHeight="false" outlineLevel="0" collapsed="false">
      <c r="A1562" s="668" t="s">
        <v>1677</v>
      </c>
      <c r="B1562" s="669" t="n">
        <v>44522</v>
      </c>
      <c r="C1562" s="668" t="s">
        <v>1611</v>
      </c>
      <c r="D1562" s="668" t="s">
        <v>1281</v>
      </c>
      <c r="E1562" s="668" t="s">
        <v>1613</v>
      </c>
      <c r="F1562" s="670" t="n">
        <v>35000</v>
      </c>
      <c r="G1562" s="670" t="n">
        <v>35000</v>
      </c>
      <c r="H1562" s="670" t="n">
        <v>0</v>
      </c>
      <c r="I1562" s="670" t="n">
        <v>-140765987</v>
      </c>
      <c r="J1562" s="671" t="s">
        <v>1499</v>
      </c>
    </row>
    <row r="1563" customFormat="false" ht="15" hidden="false" customHeight="false" outlineLevel="0" collapsed="false">
      <c r="A1563" s="668" t="s">
        <v>1677</v>
      </c>
      <c r="B1563" s="669" t="n">
        <v>44522</v>
      </c>
      <c r="C1563" s="668" t="s">
        <v>1594</v>
      </c>
      <c r="D1563" s="668" t="s">
        <v>1281</v>
      </c>
      <c r="E1563" s="668" t="s">
        <v>1180</v>
      </c>
      <c r="F1563" s="670" t="n">
        <v>8000</v>
      </c>
      <c r="G1563" s="670" t="n">
        <v>8000</v>
      </c>
      <c r="H1563" s="670" t="n">
        <v>0</v>
      </c>
      <c r="I1563" s="670" t="n">
        <v>-140773987</v>
      </c>
      <c r="J1563" s="671" t="s">
        <v>1499</v>
      </c>
    </row>
    <row r="1564" customFormat="false" ht="15" hidden="false" customHeight="false" outlineLevel="0" collapsed="false">
      <c r="A1564" s="668" t="s">
        <v>1677</v>
      </c>
      <c r="B1564" s="669" t="n">
        <v>44522</v>
      </c>
      <c r="C1564" s="668" t="s">
        <v>1594</v>
      </c>
      <c r="D1564" s="668" t="s">
        <v>1281</v>
      </c>
      <c r="E1564" s="668" t="s">
        <v>1180</v>
      </c>
      <c r="F1564" s="670" t="n">
        <v>5000</v>
      </c>
      <c r="G1564" s="670" t="n">
        <v>5000</v>
      </c>
      <c r="H1564" s="670" t="n">
        <v>0</v>
      </c>
      <c r="I1564" s="670" t="n">
        <v>-140778987</v>
      </c>
      <c r="J1564" s="671" t="s">
        <v>1499</v>
      </c>
    </row>
    <row r="1565" customFormat="false" ht="15" hidden="false" customHeight="false" outlineLevel="0" collapsed="false">
      <c r="A1565" s="668" t="s">
        <v>1677</v>
      </c>
      <c r="B1565" s="669" t="n">
        <v>44522</v>
      </c>
      <c r="C1565" s="668" t="s">
        <v>1598</v>
      </c>
      <c r="D1565" s="668" t="s">
        <v>1281</v>
      </c>
      <c r="E1565" s="668" t="s">
        <v>1599</v>
      </c>
      <c r="F1565" s="670" t="n">
        <v>5800</v>
      </c>
      <c r="G1565" s="670" t="n">
        <v>5800</v>
      </c>
      <c r="H1565" s="670" t="n">
        <v>0</v>
      </c>
      <c r="I1565" s="670" t="n">
        <v>-140784787</v>
      </c>
      <c r="J1565" s="671" t="s">
        <v>1499</v>
      </c>
    </row>
    <row r="1566" customFormat="false" ht="15" hidden="false" customHeight="false" outlineLevel="0" collapsed="false">
      <c r="A1566" s="668" t="s">
        <v>1677</v>
      </c>
      <c r="B1566" s="669" t="n">
        <v>44522</v>
      </c>
      <c r="C1566" s="668" t="s">
        <v>1602</v>
      </c>
      <c r="D1566" s="668" t="s">
        <v>1281</v>
      </c>
      <c r="E1566" s="668" t="s">
        <v>1603</v>
      </c>
      <c r="F1566" s="670" t="n">
        <v>112500</v>
      </c>
      <c r="G1566" s="670" t="n">
        <v>112500</v>
      </c>
      <c r="H1566" s="670" t="n">
        <v>0</v>
      </c>
      <c r="I1566" s="670" t="n">
        <v>-140897287</v>
      </c>
      <c r="J1566" s="671" t="s">
        <v>1499</v>
      </c>
    </row>
    <row r="1567" customFormat="false" ht="15" hidden="false" customHeight="false" outlineLevel="0" collapsed="false">
      <c r="A1567" s="668" t="s">
        <v>1679</v>
      </c>
      <c r="B1567" s="669" t="n">
        <v>44523</v>
      </c>
      <c r="C1567" s="668" t="s">
        <v>1592</v>
      </c>
      <c r="D1567" s="668" t="s">
        <v>1281</v>
      </c>
      <c r="E1567" s="668" t="s">
        <v>1593</v>
      </c>
      <c r="F1567" s="670" t="n">
        <v>145000</v>
      </c>
      <c r="G1567" s="670" t="n">
        <v>145000</v>
      </c>
      <c r="H1567" s="670" t="n">
        <v>0</v>
      </c>
      <c r="I1567" s="670" t="n">
        <v>-141042287</v>
      </c>
      <c r="J1567" s="671" t="s">
        <v>1499</v>
      </c>
    </row>
    <row r="1568" customFormat="false" ht="15" hidden="false" customHeight="false" outlineLevel="0" collapsed="false">
      <c r="A1568" s="668" t="s">
        <v>1679</v>
      </c>
      <c r="B1568" s="669" t="n">
        <v>44523</v>
      </c>
      <c r="C1568" s="668" t="s">
        <v>1594</v>
      </c>
      <c r="D1568" s="668" t="s">
        <v>1281</v>
      </c>
      <c r="E1568" s="668" t="s">
        <v>1180</v>
      </c>
      <c r="F1568" s="670" t="n">
        <v>5000</v>
      </c>
      <c r="G1568" s="670" t="n">
        <v>5000</v>
      </c>
      <c r="H1568" s="670" t="n">
        <v>0</v>
      </c>
      <c r="I1568" s="670" t="n">
        <v>-141047287</v>
      </c>
      <c r="J1568" s="671" t="s">
        <v>1499</v>
      </c>
    </row>
    <row r="1569" customFormat="false" ht="15" hidden="false" customHeight="false" outlineLevel="0" collapsed="false">
      <c r="A1569" s="668" t="s">
        <v>1679</v>
      </c>
      <c r="B1569" s="669" t="n">
        <v>44523</v>
      </c>
      <c r="C1569" s="668" t="s">
        <v>1594</v>
      </c>
      <c r="D1569" s="668" t="s">
        <v>1281</v>
      </c>
      <c r="E1569" s="668" t="s">
        <v>1180</v>
      </c>
      <c r="F1569" s="670" t="n">
        <v>5000</v>
      </c>
      <c r="G1569" s="670" t="n">
        <v>5000</v>
      </c>
      <c r="H1569" s="670" t="n">
        <v>0</v>
      </c>
      <c r="I1569" s="670" t="n">
        <v>-141052287</v>
      </c>
      <c r="J1569" s="671" t="s">
        <v>1499</v>
      </c>
    </row>
    <row r="1570" customFormat="false" ht="15" hidden="false" customHeight="false" outlineLevel="0" collapsed="false">
      <c r="A1570" s="668" t="s">
        <v>1679</v>
      </c>
      <c r="B1570" s="669" t="n">
        <v>44523</v>
      </c>
      <c r="C1570" s="668" t="s">
        <v>1594</v>
      </c>
      <c r="D1570" s="668" t="s">
        <v>1281</v>
      </c>
      <c r="E1570" s="668" t="s">
        <v>1180</v>
      </c>
      <c r="F1570" s="670" t="n">
        <v>5000</v>
      </c>
      <c r="G1570" s="670" t="n">
        <v>5000</v>
      </c>
      <c r="H1570" s="670" t="n">
        <v>0</v>
      </c>
      <c r="I1570" s="670" t="n">
        <v>-141057287</v>
      </c>
      <c r="J1570" s="671" t="s">
        <v>1499</v>
      </c>
    </row>
    <row r="1571" customFormat="false" ht="15" hidden="false" customHeight="false" outlineLevel="0" collapsed="false">
      <c r="A1571" s="668" t="s">
        <v>1679</v>
      </c>
      <c r="B1571" s="669" t="n">
        <v>44523</v>
      </c>
      <c r="C1571" s="668" t="s">
        <v>1594</v>
      </c>
      <c r="D1571" s="668" t="s">
        <v>1281</v>
      </c>
      <c r="E1571" s="668" t="s">
        <v>1180</v>
      </c>
      <c r="F1571" s="670" t="n">
        <v>6000</v>
      </c>
      <c r="G1571" s="670" t="n">
        <v>6000</v>
      </c>
      <c r="H1571" s="670" t="n">
        <v>0</v>
      </c>
      <c r="I1571" s="670" t="n">
        <v>-141063287</v>
      </c>
      <c r="J1571" s="671" t="s">
        <v>1499</v>
      </c>
    </row>
    <row r="1572" customFormat="false" ht="15" hidden="false" customHeight="false" outlineLevel="0" collapsed="false">
      <c r="A1572" s="668" t="s">
        <v>1679</v>
      </c>
      <c r="B1572" s="669" t="n">
        <v>44523</v>
      </c>
      <c r="C1572" s="668" t="s">
        <v>1616</v>
      </c>
      <c r="D1572" s="668" t="s">
        <v>1281</v>
      </c>
      <c r="E1572" s="668" t="s">
        <v>1680</v>
      </c>
      <c r="F1572" s="670" t="n">
        <v>100000</v>
      </c>
      <c r="G1572" s="670" t="n">
        <v>100000</v>
      </c>
      <c r="H1572" s="670" t="n">
        <v>0</v>
      </c>
      <c r="I1572" s="670" t="n">
        <v>-141163287</v>
      </c>
      <c r="J1572" s="671" t="s">
        <v>1499</v>
      </c>
    </row>
    <row r="1573" customFormat="false" ht="15" hidden="false" customHeight="false" outlineLevel="0" collapsed="false">
      <c r="A1573" s="668" t="s">
        <v>1679</v>
      </c>
      <c r="B1573" s="669" t="n">
        <v>44523</v>
      </c>
      <c r="C1573" s="668" t="s">
        <v>1594</v>
      </c>
      <c r="D1573" s="668" t="s">
        <v>1281</v>
      </c>
      <c r="E1573" s="668" t="s">
        <v>1180</v>
      </c>
      <c r="F1573" s="670" t="n">
        <v>11000</v>
      </c>
      <c r="G1573" s="670" t="n">
        <v>11000</v>
      </c>
      <c r="H1573" s="670" t="n">
        <v>0</v>
      </c>
      <c r="I1573" s="670" t="n">
        <v>-141174287</v>
      </c>
      <c r="J1573" s="671" t="s">
        <v>1499</v>
      </c>
    </row>
    <row r="1574" customFormat="false" ht="15" hidden="false" customHeight="false" outlineLevel="0" collapsed="false">
      <c r="A1574" s="668" t="s">
        <v>1679</v>
      </c>
      <c r="B1574" s="669" t="n">
        <v>44523</v>
      </c>
      <c r="C1574" s="668" t="s">
        <v>1594</v>
      </c>
      <c r="D1574" s="668" t="s">
        <v>1281</v>
      </c>
      <c r="E1574" s="668" t="s">
        <v>1180</v>
      </c>
      <c r="F1574" s="670" t="n">
        <v>15000</v>
      </c>
      <c r="G1574" s="670" t="n">
        <v>15000</v>
      </c>
      <c r="H1574" s="670" t="n">
        <v>0</v>
      </c>
      <c r="I1574" s="670" t="n">
        <v>-141189287</v>
      </c>
      <c r="J1574" s="671" t="s">
        <v>1499</v>
      </c>
    </row>
    <row r="1575" customFormat="false" ht="15" hidden="false" customHeight="false" outlineLevel="0" collapsed="false">
      <c r="A1575" s="668" t="s">
        <v>1679</v>
      </c>
      <c r="B1575" s="669" t="n">
        <v>44523</v>
      </c>
      <c r="C1575" s="668" t="s">
        <v>1598</v>
      </c>
      <c r="D1575" s="668" t="s">
        <v>1281</v>
      </c>
      <c r="E1575" s="668" t="s">
        <v>1599</v>
      </c>
      <c r="F1575" s="670" t="n">
        <v>12000</v>
      </c>
      <c r="G1575" s="670" t="n">
        <v>12000</v>
      </c>
      <c r="H1575" s="670" t="n">
        <v>0</v>
      </c>
      <c r="I1575" s="670" t="n">
        <v>-141201287</v>
      </c>
      <c r="J1575" s="671" t="s">
        <v>1499</v>
      </c>
    </row>
    <row r="1576" customFormat="false" ht="15" hidden="false" customHeight="false" outlineLevel="0" collapsed="false">
      <c r="A1576" s="668" t="s">
        <v>1679</v>
      </c>
      <c r="B1576" s="669" t="n">
        <v>44523</v>
      </c>
      <c r="C1576" s="668" t="s">
        <v>1589</v>
      </c>
      <c r="D1576" s="668" t="s">
        <v>1281</v>
      </c>
      <c r="E1576" s="668" t="s">
        <v>1187</v>
      </c>
      <c r="F1576" s="670" t="n">
        <v>4680000</v>
      </c>
      <c r="G1576" s="670" t="n">
        <v>4680000</v>
      </c>
      <c r="H1576" s="670" t="n">
        <v>0</v>
      </c>
      <c r="I1576" s="670" t="n">
        <v>-145881287</v>
      </c>
      <c r="J1576" s="671" t="s">
        <v>1499</v>
      </c>
    </row>
    <row r="1577" customFormat="false" ht="15" hidden="false" customHeight="false" outlineLevel="0" collapsed="false">
      <c r="A1577" s="668" t="s">
        <v>1679</v>
      </c>
      <c r="B1577" s="669" t="n">
        <v>44523</v>
      </c>
      <c r="C1577" s="668" t="s">
        <v>1602</v>
      </c>
      <c r="D1577" s="668" t="s">
        <v>1281</v>
      </c>
      <c r="E1577" s="668" t="s">
        <v>1603</v>
      </c>
      <c r="F1577" s="670" t="n">
        <v>87500</v>
      </c>
      <c r="G1577" s="670" t="n">
        <v>87500</v>
      </c>
      <c r="H1577" s="670" t="n">
        <v>0</v>
      </c>
      <c r="I1577" s="670" t="n">
        <v>-145968787</v>
      </c>
      <c r="J1577" s="671" t="s">
        <v>1499</v>
      </c>
    </row>
    <row r="1578" customFormat="false" ht="15" hidden="false" customHeight="false" outlineLevel="0" collapsed="false">
      <c r="A1578" s="668" t="s">
        <v>1681</v>
      </c>
      <c r="B1578" s="669" t="n">
        <v>44523</v>
      </c>
      <c r="C1578" s="668" t="s">
        <v>1589</v>
      </c>
      <c r="D1578" s="668" t="s">
        <v>1281</v>
      </c>
      <c r="E1578" s="668" t="s">
        <v>1682</v>
      </c>
      <c r="F1578" s="670" t="n">
        <v>1500000</v>
      </c>
      <c r="G1578" s="670" t="n">
        <v>1500000</v>
      </c>
      <c r="H1578" s="670" t="n">
        <v>0</v>
      </c>
      <c r="I1578" s="670" t="n">
        <v>-147468787</v>
      </c>
      <c r="J1578" s="671" t="s">
        <v>1499</v>
      </c>
    </row>
    <row r="1579" customFormat="false" ht="15" hidden="false" customHeight="false" outlineLevel="0" collapsed="false">
      <c r="A1579" s="668" t="s">
        <v>1683</v>
      </c>
      <c r="B1579" s="669" t="n">
        <v>44524</v>
      </c>
      <c r="C1579" s="668" t="s">
        <v>1594</v>
      </c>
      <c r="D1579" s="668" t="s">
        <v>1281</v>
      </c>
      <c r="E1579" s="668" t="s">
        <v>1180</v>
      </c>
      <c r="F1579" s="670" t="n">
        <v>17000</v>
      </c>
      <c r="G1579" s="670" t="n">
        <v>17000</v>
      </c>
      <c r="H1579" s="670" t="n">
        <v>0</v>
      </c>
      <c r="I1579" s="670" t="n">
        <v>-147485787</v>
      </c>
      <c r="J1579" s="671" t="s">
        <v>1499</v>
      </c>
    </row>
    <row r="1580" customFormat="false" ht="15" hidden="false" customHeight="false" outlineLevel="0" collapsed="false">
      <c r="A1580" s="668" t="s">
        <v>1683</v>
      </c>
      <c r="B1580" s="669" t="n">
        <v>44524</v>
      </c>
      <c r="C1580" s="668" t="s">
        <v>1592</v>
      </c>
      <c r="D1580" s="668" t="s">
        <v>1281</v>
      </c>
      <c r="E1580" s="668" t="s">
        <v>1593</v>
      </c>
      <c r="F1580" s="670" t="n">
        <v>145000</v>
      </c>
      <c r="G1580" s="670" t="n">
        <v>145000</v>
      </c>
      <c r="H1580" s="670" t="n">
        <v>0</v>
      </c>
      <c r="I1580" s="670" t="n">
        <v>-147630787</v>
      </c>
      <c r="J1580" s="671" t="s">
        <v>1499</v>
      </c>
    </row>
    <row r="1581" customFormat="false" ht="15" hidden="false" customHeight="false" outlineLevel="0" collapsed="false">
      <c r="A1581" s="668" t="s">
        <v>1683</v>
      </c>
      <c r="B1581" s="669" t="n">
        <v>44524</v>
      </c>
      <c r="C1581" s="668" t="s">
        <v>1594</v>
      </c>
      <c r="D1581" s="668" t="s">
        <v>1281</v>
      </c>
      <c r="E1581" s="668" t="s">
        <v>1180</v>
      </c>
      <c r="F1581" s="670" t="n">
        <v>5000</v>
      </c>
      <c r="G1581" s="670" t="n">
        <v>5000</v>
      </c>
      <c r="H1581" s="670" t="n">
        <v>0</v>
      </c>
      <c r="I1581" s="670" t="n">
        <v>-147635787</v>
      </c>
      <c r="J1581" s="671" t="s">
        <v>1499</v>
      </c>
    </row>
    <row r="1582" customFormat="false" ht="15" hidden="false" customHeight="false" outlineLevel="0" collapsed="false">
      <c r="A1582" s="668" t="s">
        <v>1683</v>
      </c>
      <c r="B1582" s="669" t="n">
        <v>44524</v>
      </c>
      <c r="C1582" s="668" t="s">
        <v>1594</v>
      </c>
      <c r="D1582" s="668" t="s">
        <v>1281</v>
      </c>
      <c r="E1582" s="668" t="s">
        <v>1180</v>
      </c>
      <c r="F1582" s="670" t="n">
        <v>8000</v>
      </c>
      <c r="G1582" s="670" t="n">
        <v>8000</v>
      </c>
      <c r="H1582" s="670" t="n">
        <v>0</v>
      </c>
      <c r="I1582" s="670" t="n">
        <v>-147643787</v>
      </c>
      <c r="J1582" s="671" t="s">
        <v>1499</v>
      </c>
    </row>
    <row r="1583" customFormat="false" ht="15" hidden="false" customHeight="false" outlineLevel="0" collapsed="false">
      <c r="A1583" s="668" t="s">
        <v>1683</v>
      </c>
      <c r="B1583" s="669" t="n">
        <v>44524</v>
      </c>
      <c r="C1583" s="668" t="s">
        <v>1594</v>
      </c>
      <c r="D1583" s="668" t="s">
        <v>1281</v>
      </c>
      <c r="E1583" s="668" t="s">
        <v>1180</v>
      </c>
      <c r="F1583" s="670" t="n">
        <v>12000</v>
      </c>
      <c r="G1583" s="670" t="n">
        <v>12000</v>
      </c>
      <c r="H1583" s="670" t="n">
        <v>0</v>
      </c>
      <c r="I1583" s="670" t="n">
        <v>-147655787</v>
      </c>
      <c r="J1583" s="671" t="s">
        <v>1499</v>
      </c>
    </row>
    <row r="1584" customFormat="false" ht="15" hidden="false" customHeight="false" outlineLevel="0" collapsed="false">
      <c r="A1584" s="668" t="s">
        <v>1683</v>
      </c>
      <c r="B1584" s="669" t="n">
        <v>44524</v>
      </c>
      <c r="C1584" s="668" t="s">
        <v>1594</v>
      </c>
      <c r="D1584" s="668" t="s">
        <v>1281</v>
      </c>
      <c r="E1584" s="668" t="s">
        <v>1180</v>
      </c>
      <c r="F1584" s="670" t="n">
        <v>5000</v>
      </c>
      <c r="G1584" s="670" t="n">
        <v>5000</v>
      </c>
      <c r="H1584" s="670" t="n">
        <v>0</v>
      </c>
      <c r="I1584" s="670" t="n">
        <v>-147660787</v>
      </c>
      <c r="J1584" s="671" t="s">
        <v>1499</v>
      </c>
    </row>
    <row r="1585" customFormat="false" ht="15" hidden="false" customHeight="false" outlineLevel="0" collapsed="false">
      <c r="A1585" s="668" t="s">
        <v>1683</v>
      </c>
      <c r="B1585" s="669" t="n">
        <v>44524</v>
      </c>
      <c r="C1585" s="668" t="s">
        <v>1594</v>
      </c>
      <c r="D1585" s="668" t="s">
        <v>1281</v>
      </c>
      <c r="E1585" s="668" t="s">
        <v>1180</v>
      </c>
      <c r="F1585" s="670" t="n">
        <v>10000</v>
      </c>
      <c r="G1585" s="670" t="n">
        <v>10000</v>
      </c>
      <c r="H1585" s="670" t="n">
        <v>0</v>
      </c>
      <c r="I1585" s="670" t="n">
        <v>-147670787</v>
      </c>
      <c r="J1585" s="671" t="s">
        <v>1499</v>
      </c>
    </row>
    <row r="1586" customFormat="false" ht="15" hidden="false" customHeight="false" outlineLevel="0" collapsed="false">
      <c r="A1586" s="668" t="s">
        <v>1683</v>
      </c>
      <c r="B1586" s="669" t="n">
        <v>44524</v>
      </c>
      <c r="C1586" s="668" t="s">
        <v>1594</v>
      </c>
      <c r="D1586" s="668" t="s">
        <v>1281</v>
      </c>
      <c r="E1586" s="668" t="s">
        <v>1180</v>
      </c>
      <c r="F1586" s="670" t="n">
        <v>12000</v>
      </c>
      <c r="G1586" s="670" t="n">
        <v>12000</v>
      </c>
      <c r="H1586" s="670" t="n">
        <v>0</v>
      </c>
      <c r="I1586" s="670" t="n">
        <v>-147682787</v>
      </c>
      <c r="J1586" s="671" t="s">
        <v>1499</v>
      </c>
    </row>
    <row r="1587" customFormat="false" ht="15" hidden="false" customHeight="false" outlineLevel="0" collapsed="false">
      <c r="A1587" s="668" t="s">
        <v>1683</v>
      </c>
      <c r="B1587" s="669" t="n">
        <v>44524</v>
      </c>
      <c r="C1587" s="668" t="s">
        <v>1589</v>
      </c>
      <c r="D1587" s="668" t="s">
        <v>1281</v>
      </c>
      <c r="E1587" s="668" t="s">
        <v>1187</v>
      </c>
      <c r="F1587" s="670" t="n">
        <v>1800000</v>
      </c>
      <c r="G1587" s="670" t="n">
        <v>1800000</v>
      </c>
      <c r="H1587" s="670" t="n">
        <v>0</v>
      </c>
      <c r="I1587" s="670" t="n">
        <v>-149482787</v>
      </c>
      <c r="J1587" s="671" t="s">
        <v>1499</v>
      </c>
    </row>
    <row r="1588" customFormat="false" ht="15" hidden="false" customHeight="false" outlineLevel="0" collapsed="false">
      <c r="A1588" s="668" t="s">
        <v>1683</v>
      </c>
      <c r="B1588" s="669" t="n">
        <v>44524</v>
      </c>
      <c r="C1588" s="668" t="s">
        <v>1598</v>
      </c>
      <c r="D1588" s="668" t="s">
        <v>1281</v>
      </c>
      <c r="E1588" s="668" t="s">
        <v>1599</v>
      </c>
      <c r="F1588" s="670" t="n">
        <v>30000</v>
      </c>
      <c r="G1588" s="670" t="n">
        <v>30000</v>
      </c>
      <c r="H1588" s="670" t="n">
        <v>0</v>
      </c>
      <c r="I1588" s="670" t="n">
        <v>-149512787</v>
      </c>
      <c r="J1588" s="671" t="s">
        <v>1499</v>
      </c>
    </row>
    <row r="1589" customFormat="false" ht="15" hidden="false" customHeight="false" outlineLevel="0" collapsed="false">
      <c r="A1589" s="668" t="s">
        <v>1684</v>
      </c>
      <c r="B1589" s="669" t="n">
        <v>44525</v>
      </c>
      <c r="C1589" s="668" t="s">
        <v>1628</v>
      </c>
      <c r="D1589" s="668" t="s">
        <v>1281</v>
      </c>
      <c r="E1589" s="668" t="s">
        <v>1685</v>
      </c>
      <c r="F1589" s="670" t="n">
        <v>16289450</v>
      </c>
      <c r="G1589" s="670" t="n">
        <v>16289450</v>
      </c>
      <c r="H1589" s="670" t="n">
        <v>0</v>
      </c>
      <c r="I1589" s="670" t="n">
        <v>-165802237</v>
      </c>
      <c r="J1589" s="671" t="s">
        <v>1499</v>
      </c>
    </row>
    <row r="1590" customFormat="false" ht="15" hidden="false" customHeight="false" outlineLevel="0" collapsed="false">
      <c r="A1590" s="668" t="s">
        <v>1683</v>
      </c>
      <c r="B1590" s="669" t="n">
        <v>44524</v>
      </c>
      <c r="C1590" s="668" t="s">
        <v>1602</v>
      </c>
      <c r="D1590" s="668" t="s">
        <v>1281</v>
      </c>
      <c r="E1590" s="668" t="s">
        <v>1603</v>
      </c>
      <c r="F1590" s="670" t="n">
        <v>118900</v>
      </c>
      <c r="G1590" s="670" t="n">
        <v>118900</v>
      </c>
      <c r="H1590" s="670" t="n">
        <v>0</v>
      </c>
      <c r="I1590" s="670" t="n">
        <v>-165921137</v>
      </c>
      <c r="J1590" s="671" t="s">
        <v>1499</v>
      </c>
    </row>
    <row r="1591" customFormat="false" ht="15" hidden="false" customHeight="false" outlineLevel="0" collapsed="false">
      <c r="A1591" s="668" t="s">
        <v>1684</v>
      </c>
      <c r="B1591" s="669" t="n">
        <v>44525</v>
      </c>
      <c r="C1591" s="668" t="s">
        <v>1594</v>
      </c>
      <c r="D1591" s="668" t="s">
        <v>1281</v>
      </c>
      <c r="E1591" s="668" t="s">
        <v>1180</v>
      </c>
      <c r="F1591" s="670" t="n">
        <v>5000</v>
      </c>
      <c r="G1591" s="670" t="n">
        <v>5000</v>
      </c>
      <c r="H1591" s="670" t="n">
        <v>0</v>
      </c>
      <c r="I1591" s="670" t="n">
        <v>-165926137</v>
      </c>
      <c r="J1591" s="671" t="s">
        <v>1499</v>
      </c>
    </row>
    <row r="1592" customFormat="false" ht="15" hidden="false" customHeight="false" outlineLevel="0" collapsed="false">
      <c r="A1592" s="668" t="s">
        <v>1684</v>
      </c>
      <c r="B1592" s="669" t="n">
        <v>44525</v>
      </c>
      <c r="C1592" s="668" t="s">
        <v>1594</v>
      </c>
      <c r="D1592" s="668" t="s">
        <v>1281</v>
      </c>
      <c r="E1592" s="668" t="s">
        <v>1180</v>
      </c>
      <c r="F1592" s="670" t="n">
        <v>2000</v>
      </c>
      <c r="G1592" s="670" t="n">
        <v>2000</v>
      </c>
      <c r="H1592" s="670" t="n">
        <v>0</v>
      </c>
      <c r="I1592" s="670" t="n">
        <v>-165928137</v>
      </c>
      <c r="J1592" s="671" t="s">
        <v>1499</v>
      </c>
    </row>
    <row r="1593" customFormat="false" ht="15" hidden="false" customHeight="false" outlineLevel="0" collapsed="false">
      <c r="A1593" s="668" t="s">
        <v>1684</v>
      </c>
      <c r="B1593" s="669" t="n">
        <v>44525</v>
      </c>
      <c r="C1593" s="668" t="s">
        <v>1609</v>
      </c>
      <c r="D1593" s="668" t="s">
        <v>1281</v>
      </c>
      <c r="E1593" s="668" t="s">
        <v>1686</v>
      </c>
      <c r="F1593" s="670" t="n">
        <v>20000</v>
      </c>
      <c r="G1593" s="670" t="n">
        <v>20000</v>
      </c>
      <c r="H1593" s="670" t="n">
        <v>0</v>
      </c>
      <c r="I1593" s="670" t="n">
        <v>-165948137</v>
      </c>
      <c r="J1593" s="671" t="s">
        <v>1499</v>
      </c>
    </row>
    <row r="1594" customFormat="false" ht="15" hidden="false" customHeight="false" outlineLevel="0" collapsed="false">
      <c r="A1594" s="668" t="s">
        <v>1684</v>
      </c>
      <c r="B1594" s="669" t="n">
        <v>44525</v>
      </c>
      <c r="C1594" s="668" t="s">
        <v>1594</v>
      </c>
      <c r="D1594" s="668" t="s">
        <v>1281</v>
      </c>
      <c r="E1594" s="668" t="s">
        <v>1180</v>
      </c>
      <c r="F1594" s="670" t="n">
        <v>8000</v>
      </c>
      <c r="G1594" s="670" t="n">
        <v>8000</v>
      </c>
      <c r="H1594" s="670" t="n">
        <v>0</v>
      </c>
      <c r="I1594" s="670" t="n">
        <v>-165956137</v>
      </c>
      <c r="J1594" s="671" t="s">
        <v>1499</v>
      </c>
    </row>
    <row r="1595" customFormat="false" ht="15" hidden="false" customHeight="false" outlineLevel="0" collapsed="false">
      <c r="A1595" s="668" t="s">
        <v>1684</v>
      </c>
      <c r="B1595" s="669" t="n">
        <v>44525</v>
      </c>
      <c r="C1595" s="668" t="s">
        <v>1594</v>
      </c>
      <c r="D1595" s="668" t="s">
        <v>1281</v>
      </c>
      <c r="E1595" s="668" t="s">
        <v>1180</v>
      </c>
      <c r="F1595" s="670" t="n">
        <v>17000</v>
      </c>
      <c r="G1595" s="670" t="n">
        <v>17000</v>
      </c>
      <c r="H1595" s="670" t="n">
        <v>0</v>
      </c>
      <c r="I1595" s="670" t="n">
        <v>-165973137</v>
      </c>
      <c r="J1595" s="671" t="s">
        <v>1499</v>
      </c>
    </row>
    <row r="1596" customFormat="false" ht="15" hidden="false" customHeight="false" outlineLevel="0" collapsed="false">
      <c r="A1596" s="668" t="s">
        <v>1684</v>
      </c>
      <c r="B1596" s="669" t="n">
        <v>44525</v>
      </c>
      <c r="C1596" s="668" t="s">
        <v>1611</v>
      </c>
      <c r="D1596" s="668" t="s">
        <v>1281</v>
      </c>
      <c r="E1596" s="668" t="s">
        <v>1613</v>
      </c>
      <c r="F1596" s="670" t="n">
        <v>50000</v>
      </c>
      <c r="G1596" s="670" t="n">
        <v>50000</v>
      </c>
      <c r="H1596" s="670" t="n">
        <v>0</v>
      </c>
      <c r="I1596" s="670" t="n">
        <v>-166023137</v>
      </c>
      <c r="J1596" s="671" t="s">
        <v>1499</v>
      </c>
    </row>
    <row r="1597" customFormat="false" ht="15" hidden="false" customHeight="false" outlineLevel="0" collapsed="false">
      <c r="A1597" s="668" t="s">
        <v>1684</v>
      </c>
      <c r="B1597" s="669" t="n">
        <v>44525</v>
      </c>
      <c r="C1597" s="668" t="s">
        <v>1594</v>
      </c>
      <c r="D1597" s="668" t="s">
        <v>1281</v>
      </c>
      <c r="E1597" s="668" t="s">
        <v>1180</v>
      </c>
      <c r="F1597" s="670" t="n">
        <v>16000</v>
      </c>
      <c r="G1597" s="670" t="n">
        <v>16000</v>
      </c>
      <c r="H1597" s="670" t="n">
        <v>0</v>
      </c>
      <c r="I1597" s="670" t="n">
        <v>-166039137</v>
      </c>
      <c r="J1597" s="671" t="s">
        <v>1499</v>
      </c>
    </row>
    <row r="1598" customFormat="false" ht="15" hidden="false" customHeight="false" outlineLevel="0" collapsed="false">
      <c r="A1598" s="668" t="s">
        <v>1684</v>
      </c>
      <c r="B1598" s="669" t="n">
        <v>44525</v>
      </c>
      <c r="C1598" s="668" t="s">
        <v>1631</v>
      </c>
      <c r="D1598" s="668" t="s">
        <v>1281</v>
      </c>
      <c r="E1598" s="668" t="s">
        <v>1687</v>
      </c>
      <c r="F1598" s="670" t="n">
        <v>2028037</v>
      </c>
      <c r="G1598" s="670" t="n">
        <v>2028037</v>
      </c>
      <c r="H1598" s="670" t="n">
        <v>0</v>
      </c>
      <c r="I1598" s="670" t="n">
        <v>-168067174</v>
      </c>
      <c r="J1598" s="671" t="s">
        <v>1499</v>
      </c>
    </row>
    <row r="1599" customFormat="false" ht="15" hidden="false" customHeight="false" outlineLevel="0" collapsed="false">
      <c r="A1599" s="668" t="s">
        <v>1684</v>
      </c>
      <c r="B1599" s="669" t="n">
        <v>44525</v>
      </c>
      <c r="C1599" s="668" t="s">
        <v>1589</v>
      </c>
      <c r="D1599" s="668" t="s">
        <v>1281</v>
      </c>
      <c r="E1599" s="668" t="s">
        <v>1187</v>
      </c>
      <c r="F1599" s="670" t="n">
        <v>900000</v>
      </c>
      <c r="G1599" s="670" t="n">
        <v>900000</v>
      </c>
      <c r="H1599" s="670" t="n">
        <v>0</v>
      </c>
      <c r="I1599" s="670" t="n">
        <v>-168967174</v>
      </c>
      <c r="J1599" s="671" t="s">
        <v>1499</v>
      </c>
    </row>
    <row r="1600" customFormat="false" ht="15" hidden="false" customHeight="false" outlineLevel="0" collapsed="false">
      <c r="A1600" s="668" t="s">
        <v>1684</v>
      </c>
      <c r="B1600" s="669" t="n">
        <v>44525</v>
      </c>
      <c r="C1600" s="668" t="s">
        <v>1602</v>
      </c>
      <c r="D1600" s="668" t="s">
        <v>1281</v>
      </c>
      <c r="E1600" s="668" t="s">
        <v>1603</v>
      </c>
      <c r="F1600" s="670" t="n">
        <v>137500</v>
      </c>
      <c r="G1600" s="670" t="n">
        <v>137500</v>
      </c>
      <c r="H1600" s="670" t="n">
        <v>0</v>
      </c>
      <c r="I1600" s="670" t="n">
        <v>-169104674</v>
      </c>
      <c r="J1600" s="671" t="s">
        <v>1499</v>
      </c>
    </row>
    <row r="1601" customFormat="false" ht="15" hidden="false" customHeight="false" outlineLevel="0" collapsed="false">
      <c r="A1601" s="668" t="s">
        <v>1688</v>
      </c>
      <c r="B1601" s="669" t="n">
        <v>44526</v>
      </c>
      <c r="C1601" s="668" t="s">
        <v>1611</v>
      </c>
      <c r="D1601" s="668" t="s">
        <v>1281</v>
      </c>
      <c r="E1601" s="668" t="s">
        <v>1613</v>
      </c>
      <c r="F1601" s="670" t="n">
        <v>35000</v>
      </c>
      <c r="G1601" s="670" t="n">
        <v>35000</v>
      </c>
      <c r="H1601" s="670" t="n">
        <v>0</v>
      </c>
      <c r="I1601" s="670" t="n">
        <v>-169139674</v>
      </c>
      <c r="J1601" s="671" t="s">
        <v>1499</v>
      </c>
    </row>
    <row r="1602" customFormat="false" ht="15" hidden="false" customHeight="false" outlineLevel="0" collapsed="false">
      <c r="A1602" s="668" t="s">
        <v>1688</v>
      </c>
      <c r="B1602" s="669" t="n">
        <v>44526</v>
      </c>
      <c r="C1602" s="668" t="s">
        <v>1592</v>
      </c>
      <c r="D1602" s="668" t="s">
        <v>1281</v>
      </c>
      <c r="E1602" s="668" t="s">
        <v>1593</v>
      </c>
      <c r="F1602" s="670" t="n">
        <v>145000</v>
      </c>
      <c r="G1602" s="670" t="n">
        <v>145000</v>
      </c>
      <c r="H1602" s="670" t="n">
        <v>0</v>
      </c>
      <c r="I1602" s="670" t="n">
        <v>-169284674</v>
      </c>
      <c r="J1602" s="671" t="s">
        <v>1499</v>
      </c>
    </row>
    <row r="1603" customFormat="false" ht="15" hidden="false" customHeight="false" outlineLevel="0" collapsed="false">
      <c r="A1603" s="668" t="s">
        <v>1688</v>
      </c>
      <c r="B1603" s="669" t="n">
        <v>44526</v>
      </c>
      <c r="C1603" s="668" t="s">
        <v>1594</v>
      </c>
      <c r="D1603" s="668" t="s">
        <v>1281</v>
      </c>
      <c r="E1603" s="668" t="s">
        <v>1180</v>
      </c>
      <c r="F1603" s="670" t="n">
        <v>5000</v>
      </c>
      <c r="G1603" s="670" t="n">
        <v>5000</v>
      </c>
      <c r="H1603" s="670" t="n">
        <v>0</v>
      </c>
      <c r="I1603" s="670" t="n">
        <v>-169289674</v>
      </c>
      <c r="J1603" s="671" t="s">
        <v>1499</v>
      </c>
    </row>
    <row r="1604" customFormat="false" ht="15" hidden="false" customHeight="false" outlineLevel="0" collapsed="false">
      <c r="A1604" s="668" t="s">
        <v>1688</v>
      </c>
      <c r="B1604" s="669" t="n">
        <v>44526</v>
      </c>
      <c r="C1604" s="668" t="s">
        <v>1594</v>
      </c>
      <c r="D1604" s="668" t="s">
        <v>1281</v>
      </c>
      <c r="E1604" s="668" t="s">
        <v>1180</v>
      </c>
      <c r="F1604" s="670" t="n">
        <v>8000</v>
      </c>
      <c r="G1604" s="670" t="n">
        <v>8000</v>
      </c>
      <c r="H1604" s="670" t="n">
        <v>0</v>
      </c>
      <c r="I1604" s="670" t="n">
        <v>-169297674</v>
      </c>
      <c r="J1604" s="671" t="s">
        <v>1499</v>
      </c>
    </row>
    <row r="1605" customFormat="false" ht="15" hidden="false" customHeight="false" outlineLevel="0" collapsed="false">
      <c r="A1605" s="668" t="s">
        <v>1688</v>
      </c>
      <c r="B1605" s="669" t="n">
        <v>44526</v>
      </c>
      <c r="C1605" s="668" t="s">
        <v>1594</v>
      </c>
      <c r="D1605" s="668" t="s">
        <v>1281</v>
      </c>
      <c r="E1605" s="668" t="s">
        <v>1180</v>
      </c>
      <c r="F1605" s="670" t="n">
        <v>4000</v>
      </c>
      <c r="G1605" s="670" t="n">
        <v>4000</v>
      </c>
      <c r="H1605" s="670" t="n">
        <v>0</v>
      </c>
      <c r="I1605" s="670" t="n">
        <v>-169301674</v>
      </c>
      <c r="J1605" s="671" t="s">
        <v>1499</v>
      </c>
    </row>
    <row r="1606" customFormat="false" ht="15" hidden="false" customHeight="false" outlineLevel="0" collapsed="false">
      <c r="A1606" s="668" t="s">
        <v>1688</v>
      </c>
      <c r="B1606" s="669" t="n">
        <v>44526</v>
      </c>
      <c r="C1606" s="668" t="s">
        <v>1626</v>
      </c>
      <c r="D1606" s="668" t="s">
        <v>1281</v>
      </c>
      <c r="E1606" s="668" t="s">
        <v>1689</v>
      </c>
      <c r="F1606" s="670" t="n">
        <v>5000</v>
      </c>
      <c r="G1606" s="670" t="n">
        <v>5000</v>
      </c>
      <c r="H1606" s="670" t="n">
        <v>0</v>
      </c>
      <c r="I1606" s="670" t="n">
        <v>-169306674</v>
      </c>
      <c r="J1606" s="671" t="s">
        <v>1499</v>
      </c>
    </row>
    <row r="1607" customFormat="false" ht="15" hidden="false" customHeight="false" outlineLevel="0" collapsed="false">
      <c r="A1607" s="668" t="s">
        <v>1688</v>
      </c>
      <c r="B1607" s="669" t="n">
        <v>44526</v>
      </c>
      <c r="C1607" s="668" t="s">
        <v>1626</v>
      </c>
      <c r="D1607" s="668" t="s">
        <v>1281</v>
      </c>
      <c r="E1607" s="668" t="s">
        <v>1667</v>
      </c>
      <c r="F1607" s="670" t="n">
        <v>150000</v>
      </c>
      <c r="G1607" s="670" t="n">
        <v>150000</v>
      </c>
      <c r="H1607" s="670" t="n">
        <v>0</v>
      </c>
      <c r="I1607" s="670" t="n">
        <v>-169456674</v>
      </c>
      <c r="J1607" s="671" t="s">
        <v>1499</v>
      </c>
    </row>
    <row r="1608" customFormat="false" ht="15" hidden="false" customHeight="false" outlineLevel="0" collapsed="false">
      <c r="A1608" s="668" t="s">
        <v>1688</v>
      </c>
      <c r="B1608" s="669" t="n">
        <v>44526</v>
      </c>
      <c r="C1608" s="668" t="s">
        <v>1594</v>
      </c>
      <c r="D1608" s="668" t="s">
        <v>1281</v>
      </c>
      <c r="E1608" s="668" t="s">
        <v>1180</v>
      </c>
      <c r="F1608" s="670" t="n">
        <v>2000</v>
      </c>
      <c r="G1608" s="670" t="n">
        <v>2000</v>
      </c>
      <c r="H1608" s="670" t="n">
        <v>0</v>
      </c>
      <c r="I1608" s="670" t="n">
        <v>-169458674</v>
      </c>
      <c r="J1608" s="671" t="s">
        <v>1499</v>
      </c>
    </row>
    <row r="1609" customFormat="false" ht="15" hidden="false" customHeight="false" outlineLevel="0" collapsed="false">
      <c r="A1609" s="668" t="s">
        <v>1688</v>
      </c>
      <c r="B1609" s="669" t="n">
        <v>44526</v>
      </c>
      <c r="C1609" s="668" t="s">
        <v>1602</v>
      </c>
      <c r="D1609" s="668" t="s">
        <v>1281</v>
      </c>
      <c r="E1609" s="668" t="s">
        <v>1603</v>
      </c>
      <c r="F1609" s="670" t="n">
        <v>87500</v>
      </c>
      <c r="G1609" s="670" t="n">
        <v>87500</v>
      </c>
      <c r="H1609" s="670" t="n">
        <v>0</v>
      </c>
      <c r="I1609" s="670" t="n">
        <v>-169546174</v>
      </c>
      <c r="J1609" s="671" t="s">
        <v>1499</v>
      </c>
    </row>
    <row r="1610" customFormat="false" ht="15" hidden="false" customHeight="false" outlineLevel="0" collapsed="false">
      <c r="A1610" s="668" t="s">
        <v>1688</v>
      </c>
      <c r="B1610" s="669" t="n">
        <v>44526</v>
      </c>
      <c r="C1610" s="668" t="s">
        <v>1598</v>
      </c>
      <c r="D1610" s="668" t="s">
        <v>1281</v>
      </c>
      <c r="E1610" s="668" t="s">
        <v>1599</v>
      </c>
      <c r="F1610" s="670" t="n">
        <v>4000</v>
      </c>
      <c r="G1610" s="670" t="n">
        <v>4000</v>
      </c>
      <c r="H1610" s="670" t="n">
        <v>0</v>
      </c>
      <c r="I1610" s="670" t="n">
        <v>-169550174</v>
      </c>
      <c r="J1610" s="671" t="s">
        <v>1499</v>
      </c>
    </row>
    <row r="1611" customFormat="false" ht="15" hidden="false" customHeight="false" outlineLevel="0" collapsed="false">
      <c r="A1611" s="668" t="s">
        <v>1688</v>
      </c>
      <c r="B1611" s="669" t="n">
        <v>44526</v>
      </c>
      <c r="C1611" s="668" t="s">
        <v>1589</v>
      </c>
      <c r="D1611" s="668" t="s">
        <v>1281</v>
      </c>
      <c r="E1611" s="668" t="s">
        <v>1187</v>
      </c>
      <c r="F1611" s="670" t="n">
        <v>1710000</v>
      </c>
      <c r="G1611" s="670" t="n">
        <v>1710000</v>
      </c>
      <c r="H1611" s="670" t="n">
        <v>0</v>
      </c>
      <c r="I1611" s="670" t="n">
        <v>-171260174</v>
      </c>
      <c r="J1611" s="671" t="s">
        <v>1499</v>
      </c>
    </row>
    <row r="1612" customFormat="false" ht="15" hidden="false" customHeight="false" outlineLevel="0" collapsed="false">
      <c r="A1612" s="668" t="s">
        <v>1688</v>
      </c>
      <c r="B1612" s="669" t="n">
        <v>44526</v>
      </c>
      <c r="C1612" s="668" t="s">
        <v>1589</v>
      </c>
      <c r="D1612" s="668" t="s">
        <v>1281</v>
      </c>
      <c r="E1612" s="668" t="s">
        <v>1187</v>
      </c>
      <c r="F1612" s="670" t="n">
        <v>150000</v>
      </c>
      <c r="G1612" s="670" t="n">
        <v>150000</v>
      </c>
      <c r="H1612" s="670" t="n">
        <v>0</v>
      </c>
      <c r="I1612" s="670" t="n">
        <v>-171410174</v>
      </c>
      <c r="J1612" s="671" t="s">
        <v>1499</v>
      </c>
    </row>
    <row r="1613" customFormat="false" ht="15" hidden="false" customHeight="false" outlineLevel="0" collapsed="false">
      <c r="A1613" s="668" t="s">
        <v>1690</v>
      </c>
      <c r="B1613" s="669" t="n">
        <v>44527</v>
      </c>
      <c r="C1613" s="668" t="s">
        <v>1611</v>
      </c>
      <c r="D1613" s="668" t="s">
        <v>1281</v>
      </c>
      <c r="E1613" s="668" t="s">
        <v>1691</v>
      </c>
      <c r="F1613" s="670" t="n">
        <v>35000</v>
      </c>
      <c r="G1613" s="670" t="n">
        <v>35000</v>
      </c>
      <c r="H1613" s="670" t="n">
        <v>0</v>
      </c>
      <c r="I1613" s="670" t="n">
        <v>-171445174</v>
      </c>
      <c r="J1613" s="671" t="s">
        <v>1499</v>
      </c>
    </row>
    <row r="1614" customFormat="false" ht="15" hidden="false" customHeight="false" outlineLevel="0" collapsed="false">
      <c r="A1614" s="668" t="s">
        <v>1690</v>
      </c>
      <c r="B1614" s="669" t="n">
        <v>44527</v>
      </c>
      <c r="C1614" s="668" t="s">
        <v>1592</v>
      </c>
      <c r="D1614" s="668" t="s">
        <v>1281</v>
      </c>
      <c r="E1614" s="668" t="s">
        <v>1593</v>
      </c>
      <c r="F1614" s="670" t="n">
        <v>145000</v>
      </c>
      <c r="G1614" s="670" t="n">
        <v>145000</v>
      </c>
      <c r="H1614" s="670" t="n">
        <v>0</v>
      </c>
      <c r="I1614" s="670" t="n">
        <v>-171590174</v>
      </c>
      <c r="J1614" s="671" t="s">
        <v>1499</v>
      </c>
    </row>
    <row r="1615" customFormat="false" ht="15" hidden="false" customHeight="false" outlineLevel="0" collapsed="false">
      <c r="A1615" s="668" t="s">
        <v>1690</v>
      </c>
      <c r="B1615" s="669" t="n">
        <v>44527</v>
      </c>
      <c r="C1615" s="668" t="s">
        <v>1594</v>
      </c>
      <c r="D1615" s="668" t="s">
        <v>1281</v>
      </c>
      <c r="E1615" s="668" t="s">
        <v>1180</v>
      </c>
      <c r="F1615" s="670" t="n">
        <v>15000</v>
      </c>
      <c r="G1615" s="670" t="n">
        <v>15000</v>
      </c>
      <c r="H1615" s="670" t="n">
        <v>0</v>
      </c>
      <c r="I1615" s="670" t="n">
        <v>-171605174</v>
      </c>
      <c r="J1615" s="671" t="s">
        <v>1499</v>
      </c>
    </row>
    <row r="1616" customFormat="false" ht="15" hidden="false" customHeight="false" outlineLevel="0" collapsed="false">
      <c r="A1616" s="668" t="s">
        <v>1690</v>
      </c>
      <c r="B1616" s="669" t="n">
        <v>44527</v>
      </c>
      <c r="C1616" s="668" t="s">
        <v>1594</v>
      </c>
      <c r="D1616" s="668" t="s">
        <v>1281</v>
      </c>
      <c r="E1616" s="668" t="s">
        <v>1180</v>
      </c>
      <c r="F1616" s="670" t="n">
        <v>5000</v>
      </c>
      <c r="G1616" s="670" t="n">
        <v>5000</v>
      </c>
      <c r="H1616" s="670" t="n">
        <v>0</v>
      </c>
      <c r="I1616" s="670" t="n">
        <v>-171610174</v>
      </c>
      <c r="J1616" s="671" t="s">
        <v>1499</v>
      </c>
    </row>
    <row r="1617" customFormat="false" ht="15" hidden="false" customHeight="false" outlineLevel="0" collapsed="false">
      <c r="A1617" s="668" t="s">
        <v>1690</v>
      </c>
      <c r="B1617" s="669" t="n">
        <v>44527</v>
      </c>
      <c r="C1617" s="668" t="s">
        <v>1594</v>
      </c>
      <c r="D1617" s="668" t="s">
        <v>1281</v>
      </c>
      <c r="E1617" s="668" t="s">
        <v>1180</v>
      </c>
      <c r="F1617" s="670" t="n">
        <v>5000</v>
      </c>
      <c r="G1617" s="670" t="n">
        <v>5000</v>
      </c>
      <c r="H1617" s="670" t="n">
        <v>0</v>
      </c>
      <c r="I1617" s="670" t="n">
        <v>-171615174</v>
      </c>
      <c r="J1617" s="671" t="s">
        <v>1499</v>
      </c>
    </row>
    <row r="1618" customFormat="false" ht="15" hidden="false" customHeight="false" outlineLevel="0" collapsed="false">
      <c r="A1618" s="668" t="s">
        <v>1690</v>
      </c>
      <c r="B1618" s="669" t="n">
        <v>44527</v>
      </c>
      <c r="C1618" s="668" t="s">
        <v>1611</v>
      </c>
      <c r="D1618" s="668" t="s">
        <v>1281</v>
      </c>
      <c r="E1618" s="668" t="s">
        <v>1691</v>
      </c>
      <c r="F1618" s="670" t="n">
        <v>60000</v>
      </c>
      <c r="G1618" s="670" t="n">
        <v>60000</v>
      </c>
      <c r="H1618" s="670" t="n">
        <v>0</v>
      </c>
      <c r="I1618" s="670" t="n">
        <v>-171675174</v>
      </c>
      <c r="J1618" s="671" t="s">
        <v>1499</v>
      </c>
    </row>
    <row r="1619" customFormat="false" ht="15" hidden="false" customHeight="false" outlineLevel="0" collapsed="false">
      <c r="A1619" s="668" t="s">
        <v>1690</v>
      </c>
      <c r="B1619" s="669" t="n">
        <v>44527</v>
      </c>
      <c r="C1619" s="668" t="s">
        <v>1594</v>
      </c>
      <c r="D1619" s="668" t="s">
        <v>1281</v>
      </c>
      <c r="E1619" s="668" t="s">
        <v>1180</v>
      </c>
      <c r="F1619" s="670" t="n">
        <v>7000</v>
      </c>
      <c r="G1619" s="670" t="n">
        <v>7000</v>
      </c>
      <c r="H1619" s="670" t="n">
        <v>0</v>
      </c>
      <c r="I1619" s="670" t="n">
        <v>-171682174</v>
      </c>
      <c r="J1619" s="671" t="s">
        <v>1499</v>
      </c>
    </row>
    <row r="1620" customFormat="false" ht="15" hidden="false" customHeight="false" outlineLevel="0" collapsed="false">
      <c r="A1620" s="668" t="s">
        <v>1690</v>
      </c>
      <c r="B1620" s="669" t="n">
        <v>44527</v>
      </c>
      <c r="C1620" s="668" t="s">
        <v>1594</v>
      </c>
      <c r="D1620" s="668" t="s">
        <v>1281</v>
      </c>
      <c r="E1620" s="668" t="s">
        <v>1180</v>
      </c>
      <c r="F1620" s="670" t="n">
        <v>19000</v>
      </c>
      <c r="G1620" s="670" t="n">
        <v>19000</v>
      </c>
      <c r="H1620" s="670" t="n">
        <v>0</v>
      </c>
      <c r="I1620" s="670" t="n">
        <v>-171701174</v>
      </c>
      <c r="J1620" s="671" t="s">
        <v>1499</v>
      </c>
    </row>
    <row r="1621" customFormat="false" ht="15" hidden="false" customHeight="false" outlineLevel="0" collapsed="false">
      <c r="A1621" s="668" t="s">
        <v>1690</v>
      </c>
      <c r="B1621" s="669" t="n">
        <v>44527</v>
      </c>
      <c r="C1621" s="668" t="s">
        <v>1594</v>
      </c>
      <c r="D1621" s="668" t="s">
        <v>1281</v>
      </c>
      <c r="E1621" s="668" t="s">
        <v>1180</v>
      </c>
      <c r="F1621" s="670" t="n">
        <v>10000</v>
      </c>
      <c r="G1621" s="670" t="n">
        <v>10000</v>
      </c>
      <c r="H1621" s="670" t="n">
        <v>0</v>
      </c>
      <c r="I1621" s="670" t="n">
        <v>-171711174</v>
      </c>
      <c r="J1621" s="671" t="s">
        <v>1499</v>
      </c>
    </row>
    <row r="1622" customFormat="false" ht="15" hidden="false" customHeight="false" outlineLevel="0" collapsed="false">
      <c r="A1622" s="668" t="s">
        <v>1690</v>
      </c>
      <c r="B1622" s="669" t="n">
        <v>44527</v>
      </c>
      <c r="C1622" s="668" t="s">
        <v>1594</v>
      </c>
      <c r="D1622" s="668" t="s">
        <v>1281</v>
      </c>
      <c r="E1622" s="668" t="s">
        <v>1180</v>
      </c>
      <c r="F1622" s="670" t="n">
        <v>2000</v>
      </c>
      <c r="G1622" s="670" t="n">
        <v>2000</v>
      </c>
      <c r="H1622" s="670" t="n">
        <v>0</v>
      </c>
      <c r="I1622" s="670" t="n">
        <v>-171713174</v>
      </c>
      <c r="J1622" s="671" t="s">
        <v>1499</v>
      </c>
    </row>
    <row r="1623" customFormat="false" ht="15" hidden="false" customHeight="false" outlineLevel="0" collapsed="false">
      <c r="A1623" s="668" t="s">
        <v>1690</v>
      </c>
      <c r="B1623" s="669" t="n">
        <v>44527</v>
      </c>
      <c r="C1623" s="668" t="s">
        <v>1594</v>
      </c>
      <c r="D1623" s="668" t="s">
        <v>1281</v>
      </c>
      <c r="E1623" s="668" t="s">
        <v>1180</v>
      </c>
      <c r="F1623" s="670" t="n">
        <v>5000</v>
      </c>
      <c r="G1623" s="670" t="n">
        <v>5000</v>
      </c>
      <c r="H1623" s="670" t="n">
        <v>0</v>
      </c>
      <c r="I1623" s="670" t="n">
        <v>-171718174</v>
      </c>
      <c r="J1623" s="671" t="s">
        <v>1499</v>
      </c>
    </row>
    <row r="1624" customFormat="false" ht="15" hidden="false" customHeight="false" outlineLevel="0" collapsed="false">
      <c r="A1624" s="668" t="s">
        <v>1690</v>
      </c>
      <c r="B1624" s="669" t="n">
        <v>44527</v>
      </c>
      <c r="C1624" s="668" t="s">
        <v>1404</v>
      </c>
      <c r="D1624" s="668" t="s">
        <v>1281</v>
      </c>
      <c r="E1624" s="668" t="s">
        <v>1596</v>
      </c>
      <c r="F1624" s="670" t="n">
        <v>29400</v>
      </c>
      <c r="G1624" s="670" t="n">
        <v>29400</v>
      </c>
      <c r="H1624" s="670" t="n">
        <v>0</v>
      </c>
      <c r="I1624" s="670" t="n">
        <v>-171747574</v>
      </c>
      <c r="J1624" s="671" t="s">
        <v>1499</v>
      </c>
    </row>
    <row r="1625" customFormat="false" ht="15" hidden="false" customHeight="false" outlineLevel="0" collapsed="false">
      <c r="A1625" s="668" t="s">
        <v>1692</v>
      </c>
      <c r="B1625" s="669" t="n">
        <v>44528</v>
      </c>
      <c r="C1625" s="668" t="s">
        <v>1594</v>
      </c>
      <c r="D1625" s="668" t="s">
        <v>1281</v>
      </c>
      <c r="E1625" s="668" t="s">
        <v>1180</v>
      </c>
      <c r="F1625" s="670" t="n">
        <v>5000</v>
      </c>
      <c r="G1625" s="670" t="n">
        <v>5000</v>
      </c>
      <c r="H1625" s="670" t="n">
        <v>0</v>
      </c>
      <c r="I1625" s="670" t="n">
        <v>-171752574</v>
      </c>
      <c r="J1625" s="671" t="s">
        <v>1499</v>
      </c>
    </row>
    <row r="1626" customFormat="false" ht="15" hidden="false" customHeight="false" outlineLevel="0" collapsed="false">
      <c r="A1626" s="668" t="s">
        <v>1690</v>
      </c>
      <c r="B1626" s="669" t="n">
        <v>44527</v>
      </c>
      <c r="C1626" s="668" t="s">
        <v>1594</v>
      </c>
      <c r="D1626" s="668" t="s">
        <v>1281</v>
      </c>
      <c r="E1626" s="668" t="s">
        <v>1180</v>
      </c>
      <c r="F1626" s="670" t="n">
        <v>4000</v>
      </c>
      <c r="G1626" s="670" t="n">
        <v>4000</v>
      </c>
      <c r="H1626" s="670" t="n">
        <v>0</v>
      </c>
      <c r="I1626" s="670" t="n">
        <v>-171756574</v>
      </c>
      <c r="J1626" s="671" t="s">
        <v>1499</v>
      </c>
    </row>
    <row r="1627" customFormat="false" ht="15" hidden="false" customHeight="false" outlineLevel="0" collapsed="false">
      <c r="A1627" s="668" t="s">
        <v>1690</v>
      </c>
      <c r="B1627" s="669" t="n">
        <v>44527</v>
      </c>
      <c r="C1627" s="668" t="s">
        <v>1597</v>
      </c>
      <c r="D1627" s="668" t="s">
        <v>1281</v>
      </c>
      <c r="E1627" s="668" t="s">
        <v>1693</v>
      </c>
      <c r="F1627" s="670" t="n">
        <v>10364246</v>
      </c>
      <c r="G1627" s="670" t="n">
        <v>10364246</v>
      </c>
      <c r="H1627" s="670" t="n">
        <v>0</v>
      </c>
      <c r="I1627" s="670" t="n">
        <v>-182120820</v>
      </c>
      <c r="J1627" s="671" t="s">
        <v>1499</v>
      </c>
    </row>
    <row r="1628" customFormat="false" ht="15" hidden="false" customHeight="false" outlineLevel="0" collapsed="false">
      <c r="A1628" s="668" t="s">
        <v>1690</v>
      </c>
      <c r="B1628" s="669" t="n">
        <v>44527</v>
      </c>
      <c r="C1628" s="668" t="s">
        <v>1602</v>
      </c>
      <c r="D1628" s="668" t="s">
        <v>1281</v>
      </c>
      <c r="E1628" s="668" t="s">
        <v>1603</v>
      </c>
      <c r="F1628" s="670" t="n">
        <v>75000</v>
      </c>
      <c r="G1628" s="670" t="n">
        <v>75000</v>
      </c>
      <c r="H1628" s="670" t="n">
        <v>0</v>
      </c>
      <c r="I1628" s="670" t="n">
        <v>-182195820</v>
      </c>
      <c r="J1628" s="671" t="s">
        <v>1499</v>
      </c>
    </row>
    <row r="1629" customFormat="false" ht="15" hidden="false" customHeight="false" outlineLevel="0" collapsed="false">
      <c r="A1629" s="668" t="s">
        <v>1690</v>
      </c>
      <c r="B1629" s="669" t="n">
        <v>44527</v>
      </c>
      <c r="C1629" s="668" t="s">
        <v>1589</v>
      </c>
      <c r="D1629" s="668" t="s">
        <v>1281</v>
      </c>
      <c r="E1629" s="668" t="s">
        <v>1187</v>
      </c>
      <c r="F1629" s="670" t="n">
        <v>16964400</v>
      </c>
      <c r="G1629" s="670" t="n">
        <v>16964400</v>
      </c>
      <c r="H1629" s="670" t="n">
        <v>0</v>
      </c>
      <c r="I1629" s="670" t="n">
        <v>-199160220</v>
      </c>
      <c r="J1629" s="671" t="s">
        <v>1499</v>
      </c>
    </row>
    <row r="1630" customFormat="false" ht="15" hidden="false" customHeight="false" outlineLevel="0" collapsed="false">
      <c r="A1630" s="668" t="s">
        <v>1694</v>
      </c>
      <c r="B1630" s="669" t="n">
        <v>44529</v>
      </c>
      <c r="C1630" s="668" t="s">
        <v>1592</v>
      </c>
      <c r="D1630" s="668" t="s">
        <v>1281</v>
      </c>
      <c r="E1630" s="668" t="s">
        <v>1593</v>
      </c>
      <c r="F1630" s="670" t="n">
        <v>145000</v>
      </c>
      <c r="G1630" s="670" t="n">
        <v>145000</v>
      </c>
      <c r="H1630" s="670" t="n">
        <v>0</v>
      </c>
      <c r="I1630" s="670" t="n">
        <v>-199305220</v>
      </c>
      <c r="J1630" s="671" t="s">
        <v>1499</v>
      </c>
    </row>
    <row r="1631" customFormat="false" ht="15" hidden="false" customHeight="false" outlineLevel="0" collapsed="false">
      <c r="A1631" s="668" t="s">
        <v>1694</v>
      </c>
      <c r="B1631" s="669" t="n">
        <v>44529</v>
      </c>
      <c r="C1631" s="668" t="s">
        <v>1611</v>
      </c>
      <c r="D1631" s="668" t="s">
        <v>1281</v>
      </c>
      <c r="E1631" s="668" t="s">
        <v>1695</v>
      </c>
      <c r="F1631" s="670" t="n">
        <v>10000</v>
      </c>
      <c r="G1631" s="670" t="n">
        <v>10000</v>
      </c>
      <c r="H1631" s="670" t="n">
        <v>0</v>
      </c>
      <c r="I1631" s="670" t="n">
        <v>-199315220</v>
      </c>
      <c r="J1631" s="671" t="s">
        <v>1499</v>
      </c>
    </row>
    <row r="1632" customFormat="false" ht="15" hidden="false" customHeight="false" outlineLevel="0" collapsed="false">
      <c r="A1632" s="668" t="s">
        <v>1694</v>
      </c>
      <c r="B1632" s="669" t="n">
        <v>44529</v>
      </c>
      <c r="C1632" s="668" t="s">
        <v>1594</v>
      </c>
      <c r="D1632" s="668" t="s">
        <v>1281</v>
      </c>
      <c r="E1632" s="668" t="s">
        <v>1180</v>
      </c>
      <c r="F1632" s="670" t="n">
        <v>3000</v>
      </c>
      <c r="G1632" s="670" t="n">
        <v>3000</v>
      </c>
      <c r="H1632" s="670" t="n">
        <v>0</v>
      </c>
      <c r="I1632" s="670" t="n">
        <v>-199318220</v>
      </c>
      <c r="J1632" s="671" t="s">
        <v>1499</v>
      </c>
    </row>
    <row r="1633" customFormat="false" ht="15" hidden="false" customHeight="false" outlineLevel="0" collapsed="false">
      <c r="A1633" s="668" t="s">
        <v>1694</v>
      </c>
      <c r="B1633" s="669" t="n">
        <v>44529</v>
      </c>
      <c r="C1633" s="668" t="s">
        <v>1594</v>
      </c>
      <c r="D1633" s="668" t="s">
        <v>1281</v>
      </c>
      <c r="E1633" s="668" t="s">
        <v>1180</v>
      </c>
      <c r="F1633" s="670" t="n">
        <v>6000</v>
      </c>
      <c r="G1633" s="670" t="n">
        <v>6000</v>
      </c>
      <c r="H1633" s="670" t="n">
        <v>0</v>
      </c>
      <c r="I1633" s="670" t="n">
        <v>-199324220</v>
      </c>
      <c r="J1633" s="671" t="s">
        <v>1499</v>
      </c>
    </row>
    <row r="1634" customFormat="false" ht="15" hidden="false" customHeight="false" outlineLevel="0" collapsed="false">
      <c r="A1634" s="668" t="s">
        <v>1694</v>
      </c>
      <c r="B1634" s="669" t="n">
        <v>44529</v>
      </c>
      <c r="C1634" s="668" t="s">
        <v>1594</v>
      </c>
      <c r="D1634" s="668" t="s">
        <v>1281</v>
      </c>
      <c r="E1634" s="668" t="s">
        <v>1180</v>
      </c>
      <c r="F1634" s="670" t="n">
        <v>18000</v>
      </c>
      <c r="G1634" s="670" t="n">
        <v>18000</v>
      </c>
      <c r="H1634" s="670" t="n">
        <v>0</v>
      </c>
      <c r="I1634" s="670" t="n">
        <v>-199342220</v>
      </c>
      <c r="J1634" s="671" t="s">
        <v>1499</v>
      </c>
    </row>
    <row r="1635" customFormat="false" ht="15" hidden="false" customHeight="false" outlineLevel="0" collapsed="false">
      <c r="A1635" s="668" t="s">
        <v>1694</v>
      </c>
      <c r="B1635" s="669" t="n">
        <v>44529</v>
      </c>
      <c r="C1635" s="668" t="s">
        <v>1594</v>
      </c>
      <c r="D1635" s="668" t="s">
        <v>1281</v>
      </c>
      <c r="E1635" s="668" t="s">
        <v>1180</v>
      </c>
      <c r="F1635" s="670" t="n">
        <v>8000</v>
      </c>
      <c r="G1635" s="670" t="n">
        <v>8000</v>
      </c>
      <c r="H1635" s="670" t="n">
        <v>0</v>
      </c>
      <c r="I1635" s="670" t="n">
        <v>-199350220</v>
      </c>
      <c r="J1635" s="671" t="s">
        <v>1499</v>
      </c>
    </row>
    <row r="1636" customFormat="false" ht="15" hidden="false" customHeight="false" outlineLevel="0" collapsed="false">
      <c r="A1636" s="668" t="s">
        <v>1694</v>
      </c>
      <c r="B1636" s="669" t="n">
        <v>44529</v>
      </c>
      <c r="C1636" s="668" t="s">
        <v>1594</v>
      </c>
      <c r="D1636" s="668" t="s">
        <v>1281</v>
      </c>
      <c r="E1636" s="668" t="s">
        <v>1180</v>
      </c>
      <c r="F1636" s="670" t="n">
        <v>7000</v>
      </c>
      <c r="G1636" s="670" t="n">
        <v>7000</v>
      </c>
      <c r="H1636" s="670" t="n">
        <v>0</v>
      </c>
      <c r="I1636" s="670" t="n">
        <v>-199357220</v>
      </c>
      <c r="J1636" s="671" t="s">
        <v>1499</v>
      </c>
    </row>
    <row r="1637" customFormat="false" ht="15" hidden="false" customHeight="false" outlineLevel="0" collapsed="false">
      <c r="A1637" s="668" t="s">
        <v>1694</v>
      </c>
      <c r="B1637" s="669" t="n">
        <v>44529</v>
      </c>
      <c r="C1637" s="668" t="s">
        <v>1598</v>
      </c>
      <c r="D1637" s="668" t="s">
        <v>1281</v>
      </c>
      <c r="E1637" s="668" t="s">
        <v>1599</v>
      </c>
      <c r="F1637" s="670" t="n">
        <v>8000</v>
      </c>
      <c r="G1637" s="670" t="n">
        <v>8000</v>
      </c>
      <c r="H1637" s="670" t="n">
        <v>0</v>
      </c>
      <c r="I1637" s="670" t="n">
        <v>-199365220</v>
      </c>
      <c r="J1637" s="671" t="s">
        <v>1499</v>
      </c>
    </row>
    <row r="1638" customFormat="false" ht="15" hidden="false" customHeight="false" outlineLevel="0" collapsed="false">
      <c r="A1638" s="668" t="s">
        <v>1694</v>
      </c>
      <c r="B1638" s="669" t="n">
        <v>44529</v>
      </c>
      <c r="C1638" s="668" t="s">
        <v>1598</v>
      </c>
      <c r="D1638" s="668" t="s">
        <v>1281</v>
      </c>
      <c r="E1638" s="668" t="s">
        <v>1599</v>
      </c>
      <c r="F1638" s="670" t="n">
        <v>2900</v>
      </c>
      <c r="G1638" s="670" t="n">
        <v>2900</v>
      </c>
      <c r="H1638" s="670" t="n">
        <v>0</v>
      </c>
      <c r="I1638" s="670" t="n">
        <v>-199368120</v>
      </c>
      <c r="J1638" s="671" t="s">
        <v>1499</v>
      </c>
    </row>
    <row r="1639" customFormat="false" ht="15" hidden="false" customHeight="false" outlineLevel="0" collapsed="false">
      <c r="A1639" s="668" t="s">
        <v>1694</v>
      </c>
      <c r="B1639" s="669" t="n">
        <v>44529</v>
      </c>
      <c r="C1639" s="668" t="s">
        <v>1602</v>
      </c>
      <c r="D1639" s="668" t="s">
        <v>1281</v>
      </c>
      <c r="E1639" s="668" t="s">
        <v>1603</v>
      </c>
      <c r="F1639" s="670" t="n">
        <v>87500</v>
      </c>
      <c r="G1639" s="670" t="n">
        <v>87500</v>
      </c>
      <c r="H1639" s="670" t="n">
        <v>0</v>
      </c>
      <c r="I1639" s="670" t="n">
        <v>-199455620</v>
      </c>
      <c r="J1639" s="671" t="s">
        <v>1499</v>
      </c>
    </row>
    <row r="1640" customFormat="false" ht="15" hidden="false" customHeight="false" outlineLevel="0" collapsed="false">
      <c r="A1640" s="668" t="s">
        <v>1694</v>
      </c>
      <c r="B1640" s="669" t="n">
        <v>44529</v>
      </c>
      <c r="C1640" s="668" t="s">
        <v>1589</v>
      </c>
      <c r="D1640" s="668" t="s">
        <v>1281</v>
      </c>
      <c r="E1640" s="668" t="s">
        <v>1187</v>
      </c>
      <c r="F1640" s="670" t="n">
        <v>1500000</v>
      </c>
      <c r="G1640" s="670" t="n">
        <v>1500000</v>
      </c>
      <c r="H1640" s="670" t="n">
        <v>0</v>
      </c>
      <c r="I1640" s="670" t="n">
        <v>-200955620</v>
      </c>
      <c r="J1640" s="671" t="s">
        <v>1499</v>
      </c>
    </row>
    <row r="1641" customFormat="false" ht="15" hidden="false" customHeight="false" outlineLevel="0" collapsed="false">
      <c r="A1641" s="668" t="s">
        <v>1696</v>
      </c>
      <c r="B1641" s="669" t="n">
        <v>44530</v>
      </c>
      <c r="C1641" s="668" t="s">
        <v>1650</v>
      </c>
      <c r="D1641" s="668" t="s">
        <v>1281</v>
      </c>
      <c r="E1641" s="668" t="s">
        <v>1697</v>
      </c>
      <c r="F1641" s="670" t="n">
        <v>30000</v>
      </c>
      <c r="G1641" s="670" t="n">
        <v>30000</v>
      </c>
      <c r="H1641" s="670" t="n">
        <v>0</v>
      </c>
      <c r="I1641" s="670" t="n">
        <v>-200985620</v>
      </c>
      <c r="J1641" s="671" t="s">
        <v>1499</v>
      </c>
    </row>
    <row r="1642" customFormat="false" ht="15" hidden="false" customHeight="false" outlineLevel="0" collapsed="false">
      <c r="A1642" s="668" t="s">
        <v>1698</v>
      </c>
      <c r="B1642" s="669" t="n">
        <v>44527</v>
      </c>
      <c r="C1642" s="668" t="s">
        <v>1589</v>
      </c>
      <c r="D1642" s="668" t="s">
        <v>1281</v>
      </c>
      <c r="E1642" s="668" t="s">
        <v>1187</v>
      </c>
      <c r="F1642" s="670" t="n">
        <v>16700000</v>
      </c>
      <c r="G1642" s="670" t="n">
        <v>16700000</v>
      </c>
      <c r="H1642" s="670" t="n">
        <v>0</v>
      </c>
      <c r="I1642" s="670" t="n">
        <v>-217685620</v>
      </c>
      <c r="J1642" s="671" t="s">
        <v>1499</v>
      </c>
    </row>
    <row r="1643" customFormat="false" ht="15" hidden="false" customHeight="false" outlineLevel="0" collapsed="false">
      <c r="A1643" s="668" t="s">
        <v>1699</v>
      </c>
      <c r="B1643" s="669" t="n">
        <v>44527</v>
      </c>
      <c r="C1643" s="668" t="s">
        <v>1589</v>
      </c>
      <c r="D1643" s="668" t="s">
        <v>1281</v>
      </c>
      <c r="E1643" s="668" t="s">
        <v>1187</v>
      </c>
      <c r="F1643" s="670" t="n">
        <v>16700000</v>
      </c>
      <c r="G1643" s="670" t="n">
        <v>16700000</v>
      </c>
      <c r="H1643" s="670" t="n">
        <v>0</v>
      </c>
      <c r="I1643" s="670" t="n">
        <v>-234385620</v>
      </c>
      <c r="J1643" s="671" t="s">
        <v>1499</v>
      </c>
    </row>
    <row r="1644" customFormat="false" ht="15" hidden="false" customHeight="false" outlineLevel="0" collapsed="false">
      <c r="A1644" s="668" t="s">
        <v>1696</v>
      </c>
      <c r="B1644" s="669" t="n">
        <v>44530</v>
      </c>
      <c r="C1644" s="668" t="s">
        <v>1594</v>
      </c>
      <c r="D1644" s="668" t="s">
        <v>1281</v>
      </c>
      <c r="E1644" s="668" t="s">
        <v>1180</v>
      </c>
      <c r="F1644" s="670" t="n">
        <v>4000</v>
      </c>
      <c r="G1644" s="670" t="n">
        <v>4000</v>
      </c>
      <c r="H1644" s="670" t="n">
        <v>0</v>
      </c>
      <c r="I1644" s="670" t="n">
        <v>-234389620</v>
      </c>
      <c r="J1644" s="671" t="s">
        <v>1499</v>
      </c>
    </row>
    <row r="1645" customFormat="false" ht="15" hidden="false" customHeight="false" outlineLevel="0" collapsed="false">
      <c r="A1645" s="668" t="s">
        <v>1696</v>
      </c>
      <c r="B1645" s="669" t="n">
        <v>44530</v>
      </c>
      <c r="C1645" s="668" t="s">
        <v>1594</v>
      </c>
      <c r="D1645" s="668" t="s">
        <v>1281</v>
      </c>
      <c r="E1645" s="668" t="s">
        <v>1180</v>
      </c>
      <c r="F1645" s="670" t="n">
        <v>5000</v>
      </c>
      <c r="G1645" s="670" t="n">
        <v>5000</v>
      </c>
      <c r="H1645" s="670" t="n">
        <v>0</v>
      </c>
      <c r="I1645" s="670" t="n">
        <v>-234394620</v>
      </c>
      <c r="J1645" s="671" t="s">
        <v>1499</v>
      </c>
    </row>
    <row r="1646" customFormat="false" ht="15" hidden="false" customHeight="false" outlineLevel="0" collapsed="false">
      <c r="A1646" s="668" t="s">
        <v>1696</v>
      </c>
      <c r="B1646" s="669" t="n">
        <v>44530</v>
      </c>
      <c r="C1646" s="668" t="s">
        <v>1594</v>
      </c>
      <c r="D1646" s="668" t="s">
        <v>1281</v>
      </c>
      <c r="E1646" s="668" t="s">
        <v>1180</v>
      </c>
      <c r="F1646" s="670" t="n">
        <v>4000</v>
      </c>
      <c r="G1646" s="670" t="n">
        <v>4000</v>
      </c>
      <c r="H1646" s="670" t="n">
        <v>0</v>
      </c>
      <c r="I1646" s="670" t="n">
        <v>-234398620</v>
      </c>
      <c r="J1646" s="671" t="s">
        <v>1499</v>
      </c>
    </row>
    <row r="1647" customFormat="false" ht="15" hidden="false" customHeight="false" outlineLevel="0" collapsed="false">
      <c r="A1647" s="668" t="s">
        <v>1696</v>
      </c>
      <c r="B1647" s="669" t="n">
        <v>44530</v>
      </c>
      <c r="C1647" s="668" t="s">
        <v>1592</v>
      </c>
      <c r="D1647" s="668" t="s">
        <v>1281</v>
      </c>
      <c r="E1647" s="668" t="s">
        <v>1593</v>
      </c>
      <c r="F1647" s="670" t="n">
        <v>145000</v>
      </c>
      <c r="G1647" s="670" t="n">
        <v>145000</v>
      </c>
      <c r="H1647" s="670" t="n">
        <v>0</v>
      </c>
      <c r="I1647" s="670" t="n">
        <v>-234543620</v>
      </c>
      <c r="J1647" s="671" t="s">
        <v>1499</v>
      </c>
    </row>
    <row r="1648" customFormat="false" ht="15" hidden="false" customHeight="false" outlineLevel="0" collapsed="false">
      <c r="A1648" s="668" t="s">
        <v>1696</v>
      </c>
      <c r="B1648" s="669" t="n">
        <v>44530</v>
      </c>
      <c r="C1648" s="668" t="s">
        <v>1594</v>
      </c>
      <c r="D1648" s="668" t="s">
        <v>1281</v>
      </c>
      <c r="E1648" s="668" t="s">
        <v>1180</v>
      </c>
      <c r="F1648" s="670" t="n">
        <v>6000</v>
      </c>
      <c r="G1648" s="670" t="n">
        <v>6000</v>
      </c>
      <c r="H1648" s="670" t="n">
        <v>0</v>
      </c>
      <c r="I1648" s="670" t="n">
        <v>-234549620</v>
      </c>
      <c r="J1648" s="671" t="s">
        <v>1499</v>
      </c>
    </row>
    <row r="1649" customFormat="false" ht="15" hidden="false" customHeight="false" outlineLevel="0" collapsed="false">
      <c r="A1649" s="668" t="s">
        <v>1696</v>
      </c>
      <c r="B1649" s="669" t="n">
        <v>44530</v>
      </c>
      <c r="C1649" s="668" t="s">
        <v>1598</v>
      </c>
      <c r="D1649" s="668" t="s">
        <v>1281</v>
      </c>
      <c r="E1649" s="668" t="s">
        <v>1599</v>
      </c>
      <c r="F1649" s="670" t="n">
        <v>8000</v>
      </c>
      <c r="G1649" s="670" t="n">
        <v>8000</v>
      </c>
      <c r="H1649" s="670" t="n">
        <v>0</v>
      </c>
      <c r="I1649" s="670" t="n">
        <v>-234557620</v>
      </c>
      <c r="J1649" s="671" t="s">
        <v>1499</v>
      </c>
    </row>
    <row r="1650" customFormat="false" ht="15" hidden="false" customHeight="false" outlineLevel="0" collapsed="false">
      <c r="A1650" s="668" t="s">
        <v>1696</v>
      </c>
      <c r="B1650" s="669" t="n">
        <v>44530</v>
      </c>
      <c r="C1650" s="668" t="s">
        <v>1594</v>
      </c>
      <c r="D1650" s="668" t="s">
        <v>1281</v>
      </c>
      <c r="E1650" s="668" t="s">
        <v>1180</v>
      </c>
      <c r="F1650" s="670" t="n">
        <v>3000</v>
      </c>
      <c r="G1650" s="670" t="n">
        <v>3000</v>
      </c>
      <c r="H1650" s="670" t="n">
        <v>0</v>
      </c>
      <c r="I1650" s="670" t="n">
        <v>-234560620</v>
      </c>
      <c r="J1650" s="671" t="s">
        <v>1499</v>
      </c>
    </row>
    <row r="1651" customFormat="false" ht="15" hidden="false" customHeight="false" outlineLevel="0" collapsed="false">
      <c r="A1651" s="668" t="s">
        <v>1696</v>
      </c>
      <c r="B1651" s="669" t="n">
        <v>44530</v>
      </c>
      <c r="C1651" s="668" t="s">
        <v>1594</v>
      </c>
      <c r="D1651" s="668" t="s">
        <v>1281</v>
      </c>
      <c r="E1651" s="668" t="s">
        <v>1180</v>
      </c>
      <c r="F1651" s="670" t="n">
        <v>5000</v>
      </c>
      <c r="G1651" s="670" t="n">
        <v>5000</v>
      </c>
      <c r="H1651" s="670" t="n">
        <v>0</v>
      </c>
      <c r="I1651" s="670" t="n">
        <v>-234565620</v>
      </c>
      <c r="J1651" s="671" t="s">
        <v>1499</v>
      </c>
    </row>
    <row r="1652" customFormat="false" ht="15" hidden="false" customHeight="false" outlineLevel="0" collapsed="false">
      <c r="A1652" s="668" t="s">
        <v>1696</v>
      </c>
      <c r="B1652" s="669" t="n">
        <v>44530</v>
      </c>
      <c r="C1652" s="668" t="s">
        <v>1594</v>
      </c>
      <c r="D1652" s="668" t="s">
        <v>1281</v>
      </c>
      <c r="E1652" s="668" t="s">
        <v>1180</v>
      </c>
      <c r="F1652" s="670" t="n">
        <v>10000</v>
      </c>
      <c r="G1652" s="670" t="n">
        <v>10000</v>
      </c>
      <c r="H1652" s="670" t="n">
        <v>0</v>
      </c>
      <c r="I1652" s="670" t="n">
        <v>-234575620</v>
      </c>
      <c r="J1652" s="671" t="s">
        <v>1499</v>
      </c>
    </row>
    <row r="1653" customFormat="false" ht="15" hidden="false" customHeight="false" outlineLevel="0" collapsed="false">
      <c r="A1653" s="668" t="s">
        <v>1696</v>
      </c>
      <c r="B1653" s="669" t="n">
        <v>44530</v>
      </c>
      <c r="C1653" s="668" t="s">
        <v>1611</v>
      </c>
      <c r="D1653" s="668" t="s">
        <v>1281</v>
      </c>
      <c r="E1653" s="668" t="s">
        <v>1700</v>
      </c>
      <c r="F1653" s="670" t="n">
        <v>15000</v>
      </c>
      <c r="G1653" s="670" t="n">
        <v>15000</v>
      </c>
      <c r="H1653" s="670" t="n">
        <v>0</v>
      </c>
      <c r="I1653" s="670" t="n">
        <v>-234590620</v>
      </c>
      <c r="J1653" s="671" t="s">
        <v>1499</v>
      </c>
    </row>
    <row r="1654" customFormat="false" ht="15" hidden="false" customHeight="false" outlineLevel="0" collapsed="false">
      <c r="A1654" s="668" t="s">
        <v>1696</v>
      </c>
      <c r="B1654" s="669" t="n">
        <v>44530</v>
      </c>
      <c r="C1654" s="668" t="s">
        <v>1404</v>
      </c>
      <c r="D1654" s="668" t="s">
        <v>1281</v>
      </c>
      <c r="E1654" s="668" t="s">
        <v>1596</v>
      </c>
      <c r="F1654" s="670" t="n">
        <v>258300</v>
      </c>
      <c r="G1654" s="670" t="n">
        <v>258300</v>
      </c>
      <c r="H1654" s="670" t="n">
        <v>0</v>
      </c>
      <c r="I1654" s="670" t="n">
        <v>-234848920</v>
      </c>
      <c r="J1654" s="671" t="s">
        <v>1499</v>
      </c>
    </row>
    <row r="1655" customFormat="false" ht="15" hidden="false" customHeight="false" outlineLevel="0" collapsed="false">
      <c r="A1655" s="668" t="s">
        <v>1696</v>
      </c>
      <c r="B1655" s="669" t="n">
        <v>44530</v>
      </c>
      <c r="C1655" s="668" t="s">
        <v>1594</v>
      </c>
      <c r="D1655" s="668" t="s">
        <v>1281</v>
      </c>
      <c r="E1655" s="668" t="s">
        <v>1180</v>
      </c>
      <c r="F1655" s="670" t="n">
        <v>8000</v>
      </c>
      <c r="G1655" s="670" t="n">
        <v>8000</v>
      </c>
      <c r="H1655" s="670" t="n">
        <v>0</v>
      </c>
      <c r="I1655" s="670" t="n">
        <v>-234856920</v>
      </c>
      <c r="J1655" s="671" t="s">
        <v>1499</v>
      </c>
    </row>
    <row r="1656" customFormat="false" ht="15" hidden="false" customHeight="false" outlineLevel="0" collapsed="false">
      <c r="A1656" s="668" t="s">
        <v>1696</v>
      </c>
      <c r="B1656" s="669" t="n">
        <v>44530</v>
      </c>
      <c r="C1656" s="668" t="s">
        <v>1611</v>
      </c>
      <c r="D1656" s="668" t="s">
        <v>1281</v>
      </c>
      <c r="E1656" s="668" t="s">
        <v>1621</v>
      </c>
      <c r="F1656" s="670" t="n">
        <v>5000</v>
      </c>
      <c r="G1656" s="670" t="n">
        <v>5000</v>
      </c>
      <c r="H1656" s="670" t="n">
        <v>0</v>
      </c>
      <c r="I1656" s="670" t="n">
        <v>-234861920</v>
      </c>
      <c r="J1656" s="671" t="s">
        <v>1499</v>
      </c>
    </row>
    <row r="1657" customFormat="false" ht="15" hidden="false" customHeight="false" outlineLevel="0" collapsed="false">
      <c r="A1657" s="668" t="s">
        <v>1696</v>
      </c>
      <c r="B1657" s="669" t="n">
        <v>44530</v>
      </c>
      <c r="C1657" s="668" t="s">
        <v>1701</v>
      </c>
      <c r="D1657" s="668" t="s">
        <v>1281</v>
      </c>
      <c r="E1657" s="668" t="s">
        <v>1702</v>
      </c>
      <c r="F1657" s="670" t="n">
        <v>1080000</v>
      </c>
      <c r="G1657" s="670" t="n">
        <v>1080000</v>
      </c>
      <c r="H1657" s="670" t="n">
        <v>0</v>
      </c>
      <c r="I1657" s="670" t="n">
        <v>-235941920</v>
      </c>
      <c r="J1657" s="671" t="s">
        <v>1499</v>
      </c>
    </row>
    <row r="1658" customFormat="false" ht="15" hidden="false" customHeight="false" outlineLevel="0" collapsed="false">
      <c r="A1658" s="668" t="s">
        <v>1696</v>
      </c>
      <c r="B1658" s="669" t="n">
        <v>44530</v>
      </c>
      <c r="C1658" s="668" t="s">
        <v>1589</v>
      </c>
      <c r="D1658" s="668" t="s">
        <v>1281</v>
      </c>
      <c r="E1658" s="668" t="s">
        <v>1703</v>
      </c>
      <c r="F1658" s="670" t="n">
        <v>1889603</v>
      </c>
      <c r="G1658" s="670" t="n">
        <v>1889603</v>
      </c>
      <c r="H1658" s="670" t="n">
        <v>0</v>
      </c>
      <c r="I1658" s="670" t="n">
        <v>-237831523</v>
      </c>
      <c r="J1658" s="671" t="s">
        <v>1499</v>
      </c>
    </row>
    <row r="1659" customFormat="false" ht="15" hidden="false" customHeight="false" outlineLevel="0" collapsed="false">
      <c r="A1659" s="668" t="s">
        <v>1704</v>
      </c>
      <c r="B1659" s="669" t="n">
        <v>44501</v>
      </c>
      <c r="C1659" s="668" t="s">
        <v>1501</v>
      </c>
      <c r="D1659" s="668" t="s">
        <v>1281</v>
      </c>
      <c r="E1659" s="668" t="s">
        <v>1507</v>
      </c>
      <c r="F1659" s="670" t="n">
        <v>-12931446</v>
      </c>
      <c r="G1659" s="670" t="n">
        <v>0</v>
      </c>
      <c r="H1659" s="670" t="n">
        <v>12931446</v>
      </c>
      <c r="I1659" s="670" t="n">
        <v>-224900077</v>
      </c>
      <c r="J1659" s="671" t="s">
        <v>1503</v>
      </c>
    </row>
    <row r="1660" customFormat="false" ht="15" hidden="false" customHeight="false" outlineLevel="0" collapsed="false">
      <c r="A1660" s="668" t="s">
        <v>1705</v>
      </c>
      <c r="B1660" s="669" t="n">
        <v>44502</v>
      </c>
      <c r="C1660" s="668" t="s">
        <v>1501</v>
      </c>
      <c r="D1660" s="668" t="s">
        <v>1281</v>
      </c>
      <c r="E1660" s="668" t="s">
        <v>1507</v>
      </c>
      <c r="F1660" s="670" t="n">
        <v>-1995698</v>
      </c>
      <c r="G1660" s="670" t="n">
        <v>0</v>
      </c>
      <c r="H1660" s="670" t="n">
        <v>1995698</v>
      </c>
      <c r="I1660" s="670" t="n">
        <v>-222904379</v>
      </c>
      <c r="J1660" s="671" t="s">
        <v>1503</v>
      </c>
    </row>
    <row r="1661" customFormat="false" ht="15" hidden="false" customHeight="false" outlineLevel="0" collapsed="false">
      <c r="A1661" s="668" t="s">
        <v>1706</v>
      </c>
      <c r="B1661" s="669" t="n">
        <v>44503</v>
      </c>
      <c r="C1661" s="668" t="s">
        <v>1501</v>
      </c>
      <c r="D1661" s="668" t="s">
        <v>1281</v>
      </c>
      <c r="E1661" s="668" t="s">
        <v>1507</v>
      </c>
      <c r="F1661" s="670" t="n">
        <v>-2137500</v>
      </c>
      <c r="G1661" s="670" t="n">
        <v>0</v>
      </c>
      <c r="H1661" s="670" t="n">
        <v>2137500</v>
      </c>
      <c r="I1661" s="670" t="n">
        <v>-220766879</v>
      </c>
      <c r="J1661" s="671" t="s">
        <v>1503</v>
      </c>
    </row>
    <row r="1662" customFormat="false" ht="15" hidden="false" customHeight="false" outlineLevel="0" collapsed="false">
      <c r="A1662" s="668" t="s">
        <v>1707</v>
      </c>
      <c r="B1662" s="669" t="n">
        <v>44504</v>
      </c>
      <c r="C1662" s="668" t="s">
        <v>1501</v>
      </c>
      <c r="D1662" s="668" t="s">
        <v>1281</v>
      </c>
      <c r="E1662" s="668" t="s">
        <v>1507</v>
      </c>
      <c r="F1662" s="670" t="n">
        <v>-3413000</v>
      </c>
      <c r="G1662" s="670" t="n">
        <v>0</v>
      </c>
      <c r="H1662" s="670" t="n">
        <v>3413000</v>
      </c>
      <c r="I1662" s="670" t="n">
        <v>-217353879</v>
      </c>
      <c r="J1662" s="671" t="s">
        <v>1503</v>
      </c>
    </row>
    <row r="1663" customFormat="false" ht="15" hidden="false" customHeight="false" outlineLevel="0" collapsed="false">
      <c r="A1663" s="668" t="s">
        <v>1708</v>
      </c>
      <c r="B1663" s="669" t="n">
        <v>44505</v>
      </c>
      <c r="C1663" s="668" t="s">
        <v>1501</v>
      </c>
      <c r="D1663" s="668" t="s">
        <v>1281</v>
      </c>
      <c r="E1663" s="668" t="s">
        <v>1507</v>
      </c>
      <c r="F1663" s="670" t="n">
        <v>-508100</v>
      </c>
      <c r="G1663" s="670" t="n">
        <v>0</v>
      </c>
      <c r="H1663" s="670" t="n">
        <v>508100</v>
      </c>
      <c r="I1663" s="670" t="n">
        <v>-216845779</v>
      </c>
      <c r="J1663" s="671" t="s">
        <v>1503</v>
      </c>
    </row>
    <row r="1664" customFormat="false" ht="15" hidden="false" customHeight="false" outlineLevel="0" collapsed="false">
      <c r="A1664" s="668" t="s">
        <v>1709</v>
      </c>
      <c r="B1664" s="669" t="n">
        <v>44506</v>
      </c>
      <c r="C1664" s="668" t="s">
        <v>1501</v>
      </c>
      <c r="D1664" s="668" t="s">
        <v>1281</v>
      </c>
      <c r="E1664" s="668" t="s">
        <v>1507</v>
      </c>
      <c r="F1664" s="670" t="n">
        <v>-14171770</v>
      </c>
      <c r="G1664" s="670" t="n">
        <v>0</v>
      </c>
      <c r="H1664" s="670" t="n">
        <v>14171770</v>
      </c>
      <c r="I1664" s="670" t="n">
        <v>-202674009</v>
      </c>
      <c r="J1664" s="671" t="s">
        <v>1503</v>
      </c>
    </row>
    <row r="1665" customFormat="false" ht="15" hidden="false" customHeight="false" outlineLevel="0" collapsed="false">
      <c r="A1665" s="668" t="s">
        <v>1710</v>
      </c>
      <c r="B1665" s="669" t="n">
        <v>44508</v>
      </c>
      <c r="C1665" s="668" t="s">
        <v>1501</v>
      </c>
      <c r="D1665" s="668" t="s">
        <v>1281</v>
      </c>
      <c r="E1665" s="668" t="s">
        <v>1507</v>
      </c>
      <c r="F1665" s="670" t="n">
        <v>-15456950</v>
      </c>
      <c r="G1665" s="670" t="n">
        <v>0</v>
      </c>
      <c r="H1665" s="670" t="n">
        <v>15456950</v>
      </c>
      <c r="I1665" s="670" t="n">
        <v>-187217059</v>
      </c>
      <c r="J1665" s="671" t="s">
        <v>1503</v>
      </c>
    </row>
    <row r="1666" customFormat="false" ht="15" hidden="false" customHeight="false" outlineLevel="0" collapsed="false">
      <c r="A1666" s="668" t="s">
        <v>1711</v>
      </c>
      <c r="B1666" s="669" t="n">
        <v>44508</v>
      </c>
      <c r="C1666" s="668" t="s">
        <v>1501</v>
      </c>
      <c r="D1666" s="668" t="s">
        <v>1281</v>
      </c>
      <c r="E1666" s="668" t="s">
        <v>1507</v>
      </c>
      <c r="F1666" s="670" t="n">
        <v>-300000</v>
      </c>
      <c r="G1666" s="670" t="n">
        <v>0</v>
      </c>
      <c r="H1666" s="670" t="n">
        <v>300000</v>
      </c>
      <c r="I1666" s="670" t="n">
        <v>-186917059</v>
      </c>
      <c r="J1666" s="671" t="s">
        <v>1503</v>
      </c>
    </row>
    <row r="1667" customFormat="false" ht="15" hidden="false" customHeight="false" outlineLevel="0" collapsed="false">
      <c r="A1667" s="668" t="s">
        <v>1712</v>
      </c>
      <c r="B1667" s="669" t="n">
        <v>44509</v>
      </c>
      <c r="C1667" s="668" t="s">
        <v>1501</v>
      </c>
      <c r="D1667" s="668" t="s">
        <v>1281</v>
      </c>
      <c r="E1667" s="668" t="s">
        <v>1507</v>
      </c>
      <c r="F1667" s="670" t="n">
        <v>-11736486</v>
      </c>
      <c r="G1667" s="670" t="n">
        <v>0</v>
      </c>
      <c r="H1667" s="670" t="n">
        <v>11736486</v>
      </c>
      <c r="I1667" s="670" t="n">
        <v>-175180573</v>
      </c>
      <c r="J1667" s="671" t="s">
        <v>1503</v>
      </c>
    </row>
    <row r="1668" customFormat="false" ht="15" hidden="false" customHeight="false" outlineLevel="0" collapsed="false">
      <c r="A1668" s="668" t="s">
        <v>1713</v>
      </c>
      <c r="B1668" s="669" t="n">
        <v>44510</v>
      </c>
      <c r="C1668" s="668" t="s">
        <v>1501</v>
      </c>
      <c r="D1668" s="668" t="s">
        <v>1281</v>
      </c>
      <c r="E1668" s="668" t="s">
        <v>1507</v>
      </c>
      <c r="F1668" s="670" t="n">
        <v>-1365500</v>
      </c>
      <c r="G1668" s="670" t="n">
        <v>0</v>
      </c>
      <c r="H1668" s="670" t="n">
        <v>1365500</v>
      </c>
      <c r="I1668" s="670" t="n">
        <v>-173815073</v>
      </c>
      <c r="J1668" s="671" t="s">
        <v>1503</v>
      </c>
    </row>
    <row r="1669" customFormat="false" ht="15" hidden="false" customHeight="false" outlineLevel="0" collapsed="false">
      <c r="A1669" s="668" t="s">
        <v>1714</v>
      </c>
      <c r="B1669" s="669" t="n">
        <v>44510</v>
      </c>
      <c r="C1669" s="668" t="s">
        <v>1501</v>
      </c>
      <c r="D1669" s="668" t="s">
        <v>1281</v>
      </c>
      <c r="E1669" s="668" t="s">
        <v>1507</v>
      </c>
      <c r="F1669" s="670" t="n">
        <v>-1500000</v>
      </c>
      <c r="G1669" s="670" t="n">
        <v>0</v>
      </c>
      <c r="H1669" s="670" t="n">
        <v>1500000</v>
      </c>
      <c r="I1669" s="670" t="n">
        <v>-172315073</v>
      </c>
      <c r="J1669" s="671" t="s">
        <v>1503</v>
      </c>
    </row>
    <row r="1670" customFormat="false" ht="15" hidden="false" customHeight="false" outlineLevel="0" collapsed="false">
      <c r="A1670" s="668" t="s">
        <v>1715</v>
      </c>
      <c r="B1670" s="669" t="n">
        <v>44511</v>
      </c>
      <c r="C1670" s="668" t="s">
        <v>1501</v>
      </c>
      <c r="D1670" s="668" t="s">
        <v>1281</v>
      </c>
      <c r="E1670" s="668" t="s">
        <v>1507</v>
      </c>
      <c r="F1670" s="670" t="n">
        <v>-11972394</v>
      </c>
      <c r="G1670" s="670" t="n">
        <v>0</v>
      </c>
      <c r="H1670" s="670" t="n">
        <v>11972394</v>
      </c>
      <c r="I1670" s="670" t="n">
        <v>-160342679</v>
      </c>
      <c r="J1670" s="671" t="s">
        <v>1503</v>
      </c>
    </row>
    <row r="1671" customFormat="false" ht="15" hidden="false" customHeight="false" outlineLevel="0" collapsed="false">
      <c r="A1671" s="668" t="s">
        <v>1716</v>
      </c>
      <c r="B1671" s="669" t="n">
        <v>44512</v>
      </c>
      <c r="C1671" s="668" t="s">
        <v>1501</v>
      </c>
      <c r="D1671" s="668" t="s">
        <v>1281</v>
      </c>
      <c r="E1671" s="668" t="s">
        <v>1507</v>
      </c>
      <c r="F1671" s="670" t="n">
        <v>-11905667</v>
      </c>
      <c r="G1671" s="670" t="n">
        <v>0</v>
      </c>
      <c r="H1671" s="670" t="n">
        <v>11905667</v>
      </c>
      <c r="I1671" s="670" t="n">
        <v>-148437012</v>
      </c>
      <c r="J1671" s="671" t="s">
        <v>1503</v>
      </c>
    </row>
    <row r="1672" customFormat="false" ht="15" hidden="false" customHeight="false" outlineLevel="0" collapsed="false">
      <c r="A1672" s="668" t="s">
        <v>1717</v>
      </c>
      <c r="B1672" s="669" t="n">
        <v>44513</v>
      </c>
      <c r="C1672" s="668" t="s">
        <v>1501</v>
      </c>
      <c r="D1672" s="668" t="s">
        <v>1281</v>
      </c>
      <c r="E1672" s="668" t="s">
        <v>1507</v>
      </c>
      <c r="F1672" s="670" t="n">
        <v>-1862050</v>
      </c>
      <c r="G1672" s="670" t="n">
        <v>0</v>
      </c>
      <c r="H1672" s="670" t="n">
        <v>1862050</v>
      </c>
      <c r="I1672" s="670" t="n">
        <v>-146574962</v>
      </c>
      <c r="J1672" s="671" t="s">
        <v>1503</v>
      </c>
    </row>
    <row r="1673" customFormat="false" ht="15" hidden="false" customHeight="false" outlineLevel="0" collapsed="false">
      <c r="A1673" s="668" t="s">
        <v>1718</v>
      </c>
      <c r="B1673" s="669" t="n">
        <v>44514</v>
      </c>
      <c r="C1673" s="668" t="s">
        <v>1501</v>
      </c>
      <c r="D1673" s="668" t="s">
        <v>1281</v>
      </c>
      <c r="E1673" s="668" t="s">
        <v>1507</v>
      </c>
      <c r="F1673" s="670" t="n">
        <v>-5000</v>
      </c>
      <c r="G1673" s="670" t="n">
        <v>0</v>
      </c>
      <c r="H1673" s="670" t="n">
        <v>5000</v>
      </c>
      <c r="I1673" s="670" t="n">
        <v>-146569962</v>
      </c>
      <c r="J1673" s="671" t="s">
        <v>1503</v>
      </c>
    </row>
    <row r="1674" customFormat="false" ht="15" hidden="false" customHeight="false" outlineLevel="0" collapsed="false">
      <c r="A1674" s="668" t="s">
        <v>1719</v>
      </c>
      <c r="B1674" s="669" t="n">
        <v>44515</v>
      </c>
      <c r="C1674" s="668" t="s">
        <v>1501</v>
      </c>
      <c r="D1674" s="668" t="s">
        <v>1281</v>
      </c>
      <c r="E1674" s="668" t="s">
        <v>1507</v>
      </c>
      <c r="F1674" s="670" t="n">
        <v>-3012000</v>
      </c>
      <c r="G1674" s="670" t="n">
        <v>0</v>
      </c>
      <c r="H1674" s="670" t="n">
        <v>3012000</v>
      </c>
      <c r="I1674" s="670" t="n">
        <v>-143557962</v>
      </c>
      <c r="J1674" s="671" t="s">
        <v>1503</v>
      </c>
    </row>
    <row r="1675" customFormat="false" ht="15" hidden="false" customHeight="false" outlineLevel="0" collapsed="false">
      <c r="A1675" s="668" t="s">
        <v>1720</v>
      </c>
      <c r="B1675" s="669" t="n">
        <v>44516</v>
      </c>
      <c r="C1675" s="668" t="s">
        <v>1501</v>
      </c>
      <c r="D1675" s="668" t="s">
        <v>1281</v>
      </c>
      <c r="E1675" s="668" t="s">
        <v>1507</v>
      </c>
      <c r="F1675" s="670" t="n">
        <v>-17125198</v>
      </c>
      <c r="G1675" s="670" t="n">
        <v>0</v>
      </c>
      <c r="H1675" s="670" t="n">
        <v>17125198</v>
      </c>
      <c r="I1675" s="670" t="n">
        <v>-126432764</v>
      </c>
      <c r="J1675" s="671" t="s">
        <v>1503</v>
      </c>
    </row>
    <row r="1676" customFormat="false" ht="15" hidden="false" customHeight="false" outlineLevel="0" collapsed="false">
      <c r="A1676" s="668" t="s">
        <v>1721</v>
      </c>
      <c r="B1676" s="669" t="n">
        <v>44517</v>
      </c>
      <c r="C1676" s="668" t="s">
        <v>1501</v>
      </c>
      <c r="D1676" s="668" t="s">
        <v>1281</v>
      </c>
      <c r="E1676" s="668" t="s">
        <v>1507</v>
      </c>
      <c r="F1676" s="670" t="n">
        <v>-1586250</v>
      </c>
      <c r="G1676" s="670" t="n">
        <v>0</v>
      </c>
      <c r="H1676" s="670" t="n">
        <v>1586250</v>
      </c>
      <c r="I1676" s="670" t="n">
        <v>-124846514</v>
      </c>
      <c r="J1676" s="671" t="s">
        <v>1503</v>
      </c>
    </row>
    <row r="1677" customFormat="false" ht="15" hidden="false" customHeight="false" outlineLevel="0" collapsed="false">
      <c r="A1677" s="668" t="s">
        <v>1722</v>
      </c>
      <c r="B1677" s="669" t="n">
        <v>44518</v>
      </c>
      <c r="C1677" s="668" t="s">
        <v>1501</v>
      </c>
      <c r="D1677" s="668" t="s">
        <v>1281</v>
      </c>
      <c r="E1677" s="668" t="s">
        <v>1507</v>
      </c>
      <c r="F1677" s="670" t="n">
        <v>-29983650</v>
      </c>
      <c r="G1677" s="670" t="n">
        <v>0</v>
      </c>
      <c r="H1677" s="670" t="n">
        <v>29983650</v>
      </c>
      <c r="I1677" s="670" t="n">
        <v>-94862864</v>
      </c>
      <c r="J1677" s="671" t="s">
        <v>1503</v>
      </c>
    </row>
    <row r="1678" customFormat="false" ht="15" hidden="false" customHeight="false" outlineLevel="0" collapsed="false">
      <c r="A1678" s="668" t="s">
        <v>1723</v>
      </c>
      <c r="B1678" s="669" t="n">
        <v>44519</v>
      </c>
      <c r="C1678" s="668" t="s">
        <v>1501</v>
      </c>
      <c r="D1678" s="668" t="s">
        <v>1281</v>
      </c>
      <c r="E1678" s="668" t="s">
        <v>1507</v>
      </c>
      <c r="F1678" s="670" t="n">
        <v>-2239000</v>
      </c>
      <c r="G1678" s="670" t="n">
        <v>0</v>
      </c>
      <c r="H1678" s="670" t="n">
        <v>2239000</v>
      </c>
      <c r="I1678" s="670" t="n">
        <v>-92623864</v>
      </c>
      <c r="J1678" s="671" t="s">
        <v>1503</v>
      </c>
    </row>
    <row r="1679" customFormat="false" ht="15" hidden="false" customHeight="false" outlineLevel="0" collapsed="false">
      <c r="A1679" s="668" t="s">
        <v>1724</v>
      </c>
      <c r="B1679" s="669" t="n">
        <v>44520</v>
      </c>
      <c r="C1679" s="668" t="s">
        <v>1501</v>
      </c>
      <c r="D1679" s="668" t="s">
        <v>1281</v>
      </c>
      <c r="E1679" s="668" t="s">
        <v>1507</v>
      </c>
      <c r="F1679" s="670" t="n">
        <v>-14516328</v>
      </c>
      <c r="G1679" s="670" t="n">
        <v>0</v>
      </c>
      <c r="H1679" s="670" t="n">
        <v>14516328</v>
      </c>
      <c r="I1679" s="670" t="n">
        <v>-78107536</v>
      </c>
      <c r="J1679" s="671" t="s">
        <v>1503</v>
      </c>
    </row>
    <row r="1680" customFormat="false" ht="15" hidden="false" customHeight="false" outlineLevel="0" collapsed="false">
      <c r="A1680" s="668" t="s">
        <v>1725</v>
      </c>
      <c r="B1680" s="669" t="n">
        <v>44522</v>
      </c>
      <c r="C1680" s="668" t="s">
        <v>1501</v>
      </c>
      <c r="D1680" s="668" t="s">
        <v>1281</v>
      </c>
      <c r="E1680" s="668" t="s">
        <v>1507</v>
      </c>
      <c r="F1680" s="670" t="n">
        <v>-373300</v>
      </c>
      <c r="G1680" s="670" t="n">
        <v>0</v>
      </c>
      <c r="H1680" s="670" t="n">
        <v>373300</v>
      </c>
      <c r="I1680" s="670" t="n">
        <v>-77734236</v>
      </c>
      <c r="J1680" s="671" t="s">
        <v>1503</v>
      </c>
    </row>
    <row r="1681" customFormat="false" ht="15" hidden="false" customHeight="false" outlineLevel="0" collapsed="false">
      <c r="A1681" s="668" t="s">
        <v>1726</v>
      </c>
      <c r="B1681" s="669" t="n">
        <v>44523</v>
      </c>
      <c r="C1681" s="668" t="s">
        <v>1501</v>
      </c>
      <c r="D1681" s="668" t="s">
        <v>1281</v>
      </c>
      <c r="E1681" s="668" t="s">
        <v>1507</v>
      </c>
      <c r="F1681" s="670" t="n">
        <v>-5071500</v>
      </c>
      <c r="G1681" s="670" t="n">
        <v>0</v>
      </c>
      <c r="H1681" s="670" t="n">
        <v>5071500</v>
      </c>
      <c r="I1681" s="670" t="n">
        <v>-72662736</v>
      </c>
      <c r="J1681" s="671" t="s">
        <v>1503</v>
      </c>
    </row>
    <row r="1682" customFormat="false" ht="15" hidden="false" customHeight="false" outlineLevel="0" collapsed="false">
      <c r="A1682" s="668" t="s">
        <v>1727</v>
      </c>
      <c r="B1682" s="669" t="n">
        <v>44523</v>
      </c>
      <c r="C1682" s="668" t="s">
        <v>1501</v>
      </c>
      <c r="D1682" s="668" t="s">
        <v>1281</v>
      </c>
      <c r="E1682" s="668" t="s">
        <v>1507</v>
      </c>
      <c r="F1682" s="670" t="n">
        <v>-1500000</v>
      </c>
      <c r="G1682" s="670" t="n">
        <v>0</v>
      </c>
      <c r="H1682" s="670" t="n">
        <v>1500000</v>
      </c>
      <c r="I1682" s="670" t="n">
        <v>-71162736</v>
      </c>
      <c r="J1682" s="671" t="s">
        <v>1503</v>
      </c>
    </row>
    <row r="1683" customFormat="false" ht="15" hidden="false" customHeight="false" outlineLevel="0" collapsed="false">
      <c r="A1683" s="668" t="s">
        <v>1728</v>
      </c>
      <c r="B1683" s="669" t="n">
        <v>44524</v>
      </c>
      <c r="C1683" s="668" t="s">
        <v>1501</v>
      </c>
      <c r="D1683" s="668" t="s">
        <v>1281</v>
      </c>
      <c r="E1683" s="668" t="s">
        <v>1507</v>
      </c>
      <c r="F1683" s="670" t="n">
        <v>-2162900</v>
      </c>
      <c r="G1683" s="670" t="n">
        <v>0</v>
      </c>
      <c r="H1683" s="670" t="n">
        <v>2162900</v>
      </c>
      <c r="I1683" s="670" t="n">
        <v>-68999836</v>
      </c>
      <c r="J1683" s="671" t="s">
        <v>1503</v>
      </c>
    </row>
    <row r="1684" customFormat="false" ht="15" hidden="false" customHeight="false" outlineLevel="0" collapsed="false">
      <c r="A1684" s="668" t="s">
        <v>1729</v>
      </c>
      <c r="B1684" s="669" t="n">
        <v>44525</v>
      </c>
      <c r="C1684" s="668" t="s">
        <v>1501</v>
      </c>
      <c r="D1684" s="668" t="s">
        <v>1281</v>
      </c>
      <c r="E1684" s="668" t="s">
        <v>1507</v>
      </c>
      <c r="F1684" s="670" t="n">
        <v>-19472987</v>
      </c>
      <c r="G1684" s="670" t="n">
        <v>0</v>
      </c>
      <c r="H1684" s="670" t="n">
        <v>19472987</v>
      </c>
      <c r="I1684" s="670" t="n">
        <v>-49526849</v>
      </c>
      <c r="J1684" s="671" t="s">
        <v>1503</v>
      </c>
    </row>
    <row r="1685" customFormat="false" ht="15" hidden="false" customHeight="false" outlineLevel="0" collapsed="false">
      <c r="A1685" s="668" t="s">
        <v>1730</v>
      </c>
      <c r="B1685" s="669" t="n">
        <v>44526</v>
      </c>
      <c r="C1685" s="668" t="s">
        <v>1501</v>
      </c>
      <c r="D1685" s="668" t="s">
        <v>1281</v>
      </c>
      <c r="E1685" s="668" t="s">
        <v>1507</v>
      </c>
      <c r="F1685" s="670" t="n">
        <v>-2305500</v>
      </c>
      <c r="G1685" s="670" t="n">
        <v>0</v>
      </c>
      <c r="H1685" s="670" t="n">
        <v>2305500</v>
      </c>
      <c r="I1685" s="670" t="n">
        <v>-47221349</v>
      </c>
      <c r="J1685" s="671" t="s">
        <v>1503</v>
      </c>
    </row>
    <row r="1686" customFormat="false" ht="15" hidden="false" customHeight="false" outlineLevel="0" collapsed="false">
      <c r="A1686" s="668" t="s">
        <v>1731</v>
      </c>
      <c r="B1686" s="669" t="n">
        <v>44527</v>
      </c>
      <c r="C1686" s="668" t="s">
        <v>1501</v>
      </c>
      <c r="D1686" s="668" t="s">
        <v>1281</v>
      </c>
      <c r="E1686" s="668" t="s">
        <v>1507</v>
      </c>
      <c r="F1686" s="670" t="n">
        <v>-27745046</v>
      </c>
      <c r="G1686" s="670" t="n">
        <v>0</v>
      </c>
      <c r="H1686" s="670" t="n">
        <v>27745046</v>
      </c>
      <c r="I1686" s="670" t="n">
        <v>-19476303</v>
      </c>
      <c r="J1686" s="671" t="s">
        <v>1503</v>
      </c>
    </row>
    <row r="1687" customFormat="false" ht="15" hidden="false" customHeight="false" outlineLevel="0" collapsed="false">
      <c r="A1687" s="668" t="s">
        <v>1732</v>
      </c>
      <c r="B1687" s="669" t="n">
        <v>44528</v>
      </c>
      <c r="C1687" s="668" t="s">
        <v>1501</v>
      </c>
      <c r="D1687" s="668" t="s">
        <v>1281</v>
      </c>
      <c r="E1687" s="668" t="s">
        <v>1507</v>
      </c>
      <c r="F1687" s="670" t="n">
        <v>-5000</v>
      </c>
      <c r="G1687" s="670" t="n">
        <v>0</v>
      </c>
      <c r="H1687" s="670" t="n">
        <v>5000</v>
      </c>
      <c r="I1687" s="670" t="n">
        <v>-19471303</v>
      </c>
      <c r="J1687" s="671" t="s">
        <v>1503</v>
      </c>
    </row>
    <row r="1688" customFormat="false" ht="15" hidden="false" customHeight="false" outlineLevel="0" collapsed="false">
      <c r="A1688" s="668" t="s">
        <v>1733</v>
      </c>
      <c r="B1688" s="669" t="n">
        <v>44529</v>
      </c>
      <c r="C1688" s="668" t="s">
        <v>1501</v>
      </c>
      <c r="D1688" s="668" t="s">
        <v>1281</v>
      </c>
      <c r="E1688" s="668" t="s">
        <v>1507</v>
      </c>
      <c r="F1688" s="670" t="n">
        <v>-1795400</v>
      </c>
      <c r="G1688" s="670" t="n">
        <v>0</v>
      </c>
      <c r="H1688" s="670" t="n">
        <v>1795400</v>
      </c>
      <c r="I1688" s="670" t="n">
        <v>-17675903</v>
      </c>
      <c r="J1688" s="671" t="s">
        <v>1503</v>
      </c>
    </row>
    <row r="1689" customFormat="false" ht="15" hidden="false" customHeight="false" outlineLevel="0" collapsed="false">
      <c r="A1689" s="668" t="s">
        <v>1734</v>
      </c>
      <c r="B1689" s="669" t="n">
        <v>44527</v>
      </c>
      <c r="C1689" s="668" t="s">
        <v>1501</v>
      </c>
      <c r="D1689" s="668" t="s">
        <v>1281</v>
      </c>
      <c r="E1689" s="668" t="s">
        <v>1507</v>
      </c>
      <c r="F1689" s="670" t="n">
        <v>-16700000</v>
      </c>
      <c r="G1689" s="670" t="n">
        <v>0</v>
      </c>
      <c r="H1689" s="670" t="n">
        <v>16700000</v>
      </c>
      <c r="I1689" s="670" t="n">
        <v>-975903</v>
      </c>
      <c r="J1689" s="671" t="s">
        <v>1503</v>
      </c>
    </row>
    <row r="1690" customFormat="false" ht="15" hidden="false" customHeight="false" outlineLevel="0" collapsed="false">
      <c r="A1690" s="668" t="s">
        <v>1735</v>
      </c>
      <c r="B1690" s="669" t="n">
        <v>44530</v>
      </c>
      <c r="C1690" s="668" t="s">
        <v>1501</v>
      </c>
      <c r="D1690" s="668" t="s">
        <v>1281</v>
      </c>
      <c r="E1690" s="668" t="s">
        <v>1507</v>
      </c>
      <c r="F1690" s="670" t="n">
        <v>-1586300</v>
      </c>
      <c r="G1690" s="670" t="n">
        <v>0</v>
      </c>
      <c r="H1690" s="670" t="n">
        <v>1586300</v>
      </c>
      <c r="I1690" s="670" t="n">
        <v>610397</v>
      </c>
      <c r="J1690" s="671" t="s">
        <v>1503</v>
      </c>
    </row>
    <row r="1691" customFormat="false" ht="15" hidden="false" customHeight="false" outlineLevel="0" collapsed="false">
      <c r="A1691" s="668" t="s">
        <v>1736</v>
      </c>
      <c r="B1691" s="669" t="n">
        <v>44530</v>
      </c>
      <c r="C1691" s="668" t="s">
        <v>1501</v>
      </c>
      <c r="D1691" s="668" t="s">
        <v>1281</v>
      </c>
      <c r="E1691" s="668" t="s">
        <v>1507</v>
      </c>
      <c r="F1691" s="670" t="n">
        <v>-1889603</v>
      </c>
      <c r="G1691" s="670" t="n">
        <v>0</v>
      </c>
      <c r="H1691" s="670" t="n">
        <v>1889603</v>
      </c>
      <c r="I1691" s="670" t="n">
        <v>2500000</v>
      </c>
      <c r="J1691" s="671" t="s">
        <v>1503</v>
      </c>
    </row>
    <row r="1692" customFormat="false" ht="15" hidden="false" customHeight="false" outlineLevel="0" collapsed="false">
      <c r="A1692" s="673"/>
      <c r="B1692" s="674"/>
      <c r="C1692" s="673"/>
      <c r="D1692" s="673"/>
      <c r="E1692" s="673"/>
      <c r="F1692" s="681"/>
      <c r="G1692" s="681"/>
      <c r="H1692" s="681"/>
      <c r="I1692" s="676" t="n">
        <v>2500000</v>
      </c>
      <c r="J1692" s="682"/>
    </row>
    <row r="1693" customFormat="false" ht="15" hidden="false" customHeight="false" outlineLevel="0" collapsed="false">
      <c r="A1693" s="678"/>
      <c r="B1693" s="679"/>
      <c r="C1693" s="678"/>
      <c r="D1693" s="678"/>
      <c r="E1693" s="678"/>
      <c r="F1693" s="680"/>
      <c r="G1693" s="680"/>
      <c r="H1693" s="680"/>
      <c r="I1693" s="680"/>
      <c r="J1693" s="679"/>
    </row>
    <row r="1694" customFormat="false" ht="15" hidden="false" customHeight="true" outlineLevel="0" collapsed="false">
      <c r="A1694" s="664" t="s">
        <v>1737</v>
      </c>
      <c r="B1694" s="664"/>
      <c r="C1694" s="664"/>
      <c r="D1694" s="664"/>
      <c r="E1694" s="664"/>
      <c r="F1694" s="664"/>
      <c r="G1694" s="665"/>
      <c r="H1694" s="665"/>
      <c r="I1694" s="666" t="n">
        <v>187482.26</v>
      </c>
      <c r="J1694" s="667"/>
    </row>
    <row r="1695" customFormat="false" ht="15" hidden="false" customHeight="false" outlineLevel="0" collapsed="false">
      <c r="A1695" s="668" t="s">
        <v>1738</v>
      </c>
      <c r="B1695" s="669" t="n">
        <v>44501</v>
      </c>
      <c r="C1695" s="668" t="s">
        <v>1285</v>
      </c>
      <c r="D1695" s="668" t="s">
        <v>1281</v>
      </c>
      <c r="E1695" s="668" t="s">
        <v>1739</v>
      </c>
      <c r="F1695" s="670" t="n">
        <v>-7585850</v>
      </c>
      <c r="G1695" s="670" t="n">
        <v>0</v>
      </c>
      <c r="H1695" s="670" t="n">
        <v>7585850</v>
      </c>
      <c r="I1695" s="670" t="n">
        <v>7773332.26</v>
      </c>
      <c r="J1695" s="671" t="s">
        <v>1283</v>
      </c>
    </row>
    <row r="1696" customFormat="false" ht="15" hidden="false" customHeight="false" outlineLevel="0" collapsed="false">
      <c r="A1696" s="668" t="s">
        <v>1738</v>
      </c>
      <c r="B1696" s="669" t="n">
        <v>44501</v>
      </c>
      <c r="C1696" s="668" t="s">
        <v>1285</v>
      </c>
      <c r="D1696" s="668" t="s">
        <v>1281</v>
      </c>
      <c r="E1696" s="668" t="s">
        <v>1740</v>
      </c>
      <c r="F1696" s="670" t="n">
        <v>-253500</v>
      </c>
      <c r="G1696" s="670" t="n">
        <v>0</v>
      </c>
      <c r="H1696" s="670" t="n">
        <v>253500</v>
      </c>
      <c r="I1696" s="670" t="n">
        <v>8026832.26</v>
      </c>
      <c r="J1696" s="671" t="s">
        <v>1283</v>
      </c>
    </row>
    <row r="1697" customFormat="false" ht="15" hidden="false" customHeight="false" outlineLevel="0" collapsed="false">
      <c r="A1697" s="668" t="s">
        <v>1738</v>
      </c>
      <c r="B1697" s="669" t="n">
        <v>44501</v>
      </c>
      <c r="C1697" s="668" t="s">
        <v>1285</v>
      </c>
      <c r="D1697" s="668" t="s">
        <v>1281</v>
      </c>
      <c r="E1697" s="668" t="s">
        <v>1741</v>
      </c>
      <c r="F1697" s="670" t="n">
        <v>-78000</v>
      </c>
      <c r="G1697" s="670" t="n">
        <v>0</v>
      </c>
      <c r="H1697" s="670" t="n">
        <v>78000</v>
      </c>
      <c r="I1697" s="670" t="n">
        <v>8104832.26</v>
      </c>
      <c r="J1697" s="671" t="s">
        <v>1283</v>
      </c>
    </row>
    <row r="1698" customFormat="false" ht="15" hidden="false" customHeight="false" outlineLevel="0" collapsed="false">
      <c r="A1698" s="668" t="s">
        <v>1738</v>
      </c>
      <c r="B1698" s="669" t="n">
        <v>44501</v>
      </c>
      <c r="C1698" s="668" t="s">
        <v>1280</v>
      </c>
      <c r="D1698" s="668" t="s">
        <v>1281</v>
      </c>
      <c r="E1698" s="668" t="s">
        <v>1384</v>
      </c>
      <c r="F1698" s="670" t="n">
        <v>-7865000</v>
      </c>
      <c r="G1698" s="670" t="n">
        <v>0</v>
      </c>
      <c r="H1698" s="670" t="n">
        <v>7865000</v>
      </c>
      <c r="I1698" s="670" t="n">
        <v>15969832.26</v>
      </c>
      <c r="J1698" s="671" t="s">
        <v>1283</v>
      </c>
    </row>
    <row r="1699" customFormat="false" ht="15" hidden="false" customHeight="false" outlineLevel="0" collapsed="false">
      <c r="A1699" s="668" t="s">
        <v>1742</v>
      </c>
      <c r="B1699" s="669" t="n">
        <v>44502</v>
      </c>
      <c r="C1699" s="668" t="s">
        <v>1285</v>
      </c>
      <c r="D1699" s="668" t="s">
        <v>1281</v>
      </c>
      <c r="E1699" s="668" t="s">
        <v>1743</v>
      </c>
      <c r="F1699" s="670" t="n">
        <v>-603000</v>
      </c>
      <c r="G1699" s="670" t="n">
        <v>0</v>
      </c>
      <c r="H1699" s="670" t="n">
        <v>603000</v>
      </c>
      <c r="I1699" s="670" t="n">
        <v>16572832.26</v>
      </c>
      <c r="J1699" s="671" t="s">
        <v>1283</v>
      </c>
    </row>
    <row r="1700" customFormat="false" ht="15" hidden="false" customHeight="false" outlineLevel="0" collapsed="false">
      <c r="A1700" s="668" t="s">
        <v>1742</v>
      </c>
      <c r="B1700" s="669" t="n">
        <v>44502</v>
      </c>
      <c r="C1700" s="668" t="s">
        <v>1280</v>
      </c>
      <c r="D1700" s="668" t="s">
        <v>1281</v>
      </c>
      <c r="E1700" s="668" t="s">
        <v>1306</v>
      </c>
      <c r="F1700" s="670" t="n">
        <v>-280500</v>
      </c>
      <c r="G1700" s="670" t="n">
        <v>0</v>
      </c>
      <c r="H1700" s="670" t="n">
        <v>280500</v>
      </c>
      <c r="I1700" s="670" t="n">
        <v>16853332.26</v>
      </c>
      <c r="J1700" s="671" t="s">
        <v>1283</v>
      </c>
    </row>
    <row r="1701" customFormat="false" ht="22.5" hidden="false" customHeight="false" outlineLevel="0" collapsed="false">
      <c r="A1701" s="668" t="s">
        <v>1742</v>
      </c>
      <c r="B1701" s="669" t="n">
        <v>44502</v>
      </c>
      <c r="C1701" s="668" t="s">
        <v>1285</v>
      </c>
      <c r="D1701" s="668" t="s">
        <v>1281</v>
      </c>
      <c r="E1701" s="668" t="s">
        <v>1744</v>
      </c>
      <c r="F1701" s="670" t="n">
        <v>-4000000</v>
      </c>
      <c r="G1701" s="670" t="n">
        <v>0</v>
      </c>
      <c r="H1701" s="670" t="n">
        <v>4000000</v>
      </c>
      <c r="I1701" s="670" t="n">
        <v>20853332.26</v>
      </c>
      <c r="J1701" s="671" t="s">
        <v>1283</v>
      </c>
    </row>
    <row r="1702" customFormat="false" ht="15" hidden="false" customHeight="false" outlineLevel="0" collapsed="false">
      <c r="A1702" s="668" t="s">
        <v>1742</v>
      </c>
      <c r="B1702" s="669" t="n">
        <v>44502</v>
      </c>
      <c r="C1702" s="668" t="s">
        <v>1280</v>
      </c>
      <c r="D1702" s="668" t="s">
        <v>1281</v>
      </c>
      <c r="E1702" s="668" t="s">
        <v>1384</v>
      </c>
      <c r="F1702" s="670" t="n">
        <v>-8430000</v>
      </c>
      <c r="G1702" s="670" t="n">
        <v>0</v>
      </c>
      <c r="H1702" s="670" t="n">
        <v>8430000</v>
      </c>
      <c r="I1702" s="670" t="n">
        <v>29283332.26</v>
      </c>
      <c r="J1702" s="671" t="s">
        <v>1283</v>
      </c>
    </row>
    <row r="1703" customFormat="false" ht="15" hidden="false" customHeight="false" outlineLevel="0" collapsed="false">
      <c r="A1703" s="668" t="s">
        <v>1745</v>
      </c>
      <c r="B1703" s="669" t="n">
        <v>44503</v>
      </c>
      <c r="C1703" s="668" t="s">
        <v>1280</v>
      </c>
      <c r="D1703" s="668" t="s">
        <v>1281</v>
      </c>
      <c r="E1703" s="668" t="s">
        <v>1384</v>
      </c>
      <c r="F1703" s="670" t="n">
        <v>-7135700</v>
      </c>
      <c r="G1703" s="670" t="n">
        <v>0</v>
      </c>
      <c r="H1703" s="670" t="n">
        <v>7135700</v>
      </c>
      <c r="I1703" s="670" t="n">
        <v>36419032.26</v>
      </c>
      <c r="J1703" s="671" t="s">
        <v>1283</v>
      </c>
    </row>
    <row r="1704" customFormat="false" ht="15" hidden="false" customHeight="false" outlineLevel="0" collapsed="false">
      <c r="A1704" s="668" t="s">
        <v>1746</v>
      </c>
      <c r="B1704" s="669" t="n">
        <v>44504</v>
      </c>
      <c r="C1704" s="668" t="s">
        <v>1285</v>
      </c>
      <c r="D1704" s="668" t="s">
        <v>1281</v>
      </c>
      <c r="E1704" s="668" t="s">
        <v>1747</v>
      </c>
      <c r="F1704" s="670" t="n">
        <v>-450000</v>
      </c>
      <c r="G1704" s="670" t="n">
        <v>0</v>
      </c>
      <c r="H1704" s="670" t="n">
        <v>450000</v>
      </c>
      <c r="I1704" s="670" t="n">
        <v>36869032.26</v>
      </c>
      <c r="J1704" s="671" t="s">
        <v>1283</v>
      </c>
    </row>
    <row r="1705" customFormat="false" ht="15" hidden="false" customHeight="false" outlineLevel="0" collapsed="false">
      <c r="A1705" s="668" t="s">
        <v>1746</v>
      </c>
      <c r="B1705" s="669" t="n">
        <v>44504</v>
      </c>
      <c r="C1705" s="668" t="s">
        <v>1280</v>
      </c>
      <c r="D1705" s="668" t="s">
        <v>1281</v>
      </c>
      <c r="E1705" s="668" t="s">
        <v>1748</v>
      </c>
      <c r="F1705" s="670" t="n">
        <v>-6765700</v>
      </c>
      <c r="G1705" s="670" t="n">
        <v>0</v>
      </c>
      <c r="H1705" s="670" t="n">
        <v>6765700</v>
      </c>
      <c r="I1705" s="670" t="n">
        <v>43634732.26</v>
      </c>
      <c r="J1705" s="671" t="s">
        <v>1283</v>
      </c>
    </row>
    <row r="1706" customFormat="false" ht="15" hidden="false" customHeight="false" outlineLevel="0" collapsed="false">
      <c r="A1706" s="668" t="s">
        <v>1746</v>
      </c>
      <c r="B1706" s="669" t="n">
        <v>44504</v>
      </c>
      <c r="C1706" s="668" t="s">
        <v>1280</v>
      </c>
      <c r="D1706" s="668" t="s">
        <v>1281</v>
      </c>
      <c r="E1706" s="668" t="s">
        <v>1748</v>
      </c>
      <c r="F1706" s="670" t="n">
        <v>-2957500</v>
      </c>
      <c r="G1706" s="670" t="n">
        <v>0</v>
      </c>
      <c r="H1706" s="670" t="n">
        <v>2957500</v>
      </c>
      <c r="I1706" s="670" t="n">
        <v>46592232.26</v>
      </c>
      <c r="J1706" s="671" t="s">
        <v>1283</v>
      </c>
    </row>
    <row r="1707" customFormat="false" ht="15" hidden="false" customHeight="false" outlineLevel="0" collapsed="false">
      <c r="A1707" s="668" t="s">
        <v>1749</v>
      </c>
      <c r="B1707" s="669" t="n">
        <v>44505</v>
      </c>
      <c r="C1707" s="668" t="s">
        <v>1280</v>
      </c>
      <c r="D1707" s="668" t="s">
        <v>1281</v>
      </c>
      <c r="E1707" s="668" t="s">
        <v>1748</v>
      </c>
      <c r="F1707" s="670" t="n">
        <v>-4290000</v>
      </c>
      <c r="G1707" s="670" t="n">
        <v>0</v>
      </c>
      <c r="H1707" s="670" t="n">
        <v>4290000</v>
      </c>
      <c r="I1707" s="670" t="n">
        <v>50882232.26</v>
      </c>
      <c r="J1707" s="671" t="s">
        <v>1283</v>
      </c>
    </row>
    <row r="1708" customFormat="false" ht="15" hidden="false" customHeight="false" outlineLevel="0" collapsed="false">
      <c r="A1708" s="668" t="s">
        <v>1750</v>
      </c>
      <c r="B1708" s="669" t="n">
        <v>44506</v>
      </c>
      <c r="C1708" s="668" t="s">
        <v>1280</v>
      </c>
      <c r="D1708" s="668" t="s">
        <v>1281</v>
      </c>
      <c r="E1708" s="668" t="s">
        <v>1751</v>
      </c>
      <c r="F1708" s="670" t="n">
        <v>-1462400</v>
      </c>
      <c r="G1708" s="670" t="n">
        <v>0</v>
      </c>
      <c r="H1708" s="670" t="n">
        <v>1462400</v>
      </c>
      <c r="I1708" s="670" t="n">
        <v>52344632.26</v>
      </c>
      <c r="J1708" s="671" t="s">
        <v>1283</v>
      </c>
    </row>
    <row r="1709" customFormat="false" ht="15" hidden="false" customHeight="false" outlineLevel="0" collapsed="false">
      <c r="A1709" s="668" t="s">
        <v>1750</v>
      </c>
      <c r="B1709" s="669" t="n">
        <v>44506</v>
      </c>
      <c r="C1709" s="668" t="s">
        <v>1280</v>
      </c>
      <c r="D1709" s="668" t="s">
        <v>1281</v>
      </c>
      <c r="E1709" s="668" t="s">
        <v>1752</v>
      </c>
      <c r="F1709" s="670" t="n">
        <v>-235000</v>
      </c>
      <c r="G1709" s="670" t="n">
        <v>0</v>
      </c>
      <c r="H1709" s="670" t="n">
        <v>235000</v>
      </c>
      <c r="I1709" s="670" t="n">
        <v>52579632.26</v>
      </c>
      <c r="J1709" s="671" t="s">
        <v>1283</v>
      </c>
    </row>
    <row r="1710" customFormat="false" ht="15" hidden="false" customHeight="false" outlineLevel="0" collapsed="false">
      <c r="A1710" s="668" t="s">
        <v>1753</v>
      </c>
      <c r="B1710" s="669" t="n">
        <v>44508</v>
      </c>
      <c r="C1710" s="668" t="s">
        <v>1280</v>
      </c>
      <c r="D1710" s="668" t="s">
        <v>1281</v>
      </c>
      <c r="E1710" s="668" t="s">
        <v>1416</v>
      </c>
      <c r="F1710" s="670" t="n">
        <v>-216000</v>
      </c>
      <c r="G1710" s="670" t="n">
        <v>0</v>
      </c>
      <c r="H1710" s="670" t="n">
        <v>216000</v>
      </c>
      <c r="I1710" s="670" t="n">
        <v>52795632.26</v>
      </c>
      <c r="J1710" s="671" t="s">
        <v>1283</v>
      </c>
    </row>
    <row r="1711" customFormat="false" ht="15" hidden="false" customHeight="false" outlineLevel="0" collapsed="false">
      <c r="A1711" s="668" t="s">
        <v>1753</v>
      </c>
      <c r="B1711" s="669" t="n">
        <v>44508</v>
      </c>
      <c r="C1711" s="668" t="s">
        <v>1280</v>
      </c>
      <c r="D1711" s="668" t="s">
        <v>1281</v>
      </c>
      <c r="E1711" s="668" t="s">
        <v>1306</v>
      </c>
      <c r="F1711" s="670" t="n">
        <v>-49500</v>
      </c>
      <c r="G1711" s="670" t="n">
        <v>0</v>
      </c>
      <c r="H1711" s="670" t="n">
        <v>49500</v>
      </c>
      <c r="I1711" s="670" t="n">
        <v>52845132.26</v>
      </c>
      <c r="J1711" s="671" t="s">
        <v>1283</v>
      </c>
    </row>
    <row r="1712" customFormat="false" ht="15" hidden="false" customHeight="false" outlineLevel="0" collapsed="false">
      <c r="A1712" s="668" t="s">
        <v>1753</v>
      </c>
      <c r="B1712" s="669" t="n">
        <v>44508</v>
      </c>
      <c r="C1712" s="668" t="s">
        <v>1280</v>
      </c>
      <c r="D1712" s="668" t="s">
        <v>1281</v>
      </c>
      <c r="E1712" s="668" t="s">
        <v>1291</v>
      </c>
      <c r="F1712" s="670" t="n">
        <v>-78000</v>
      </c>
      <c r="G1712" s="670" t="n">
        <v>0</v>
      </c>
      <c r="H1712" s="670" t="n">
        <v>78000</v>
      </c>
      <c r="I1712" s="670" t="n">
        <v>52923132.26</v>
      </c>
      <c r="J1712" s="671" t="s">
        <v>1283</v>
      </c>
    </row>
    <row r="1713" customFormat="false" ht="15" hidden="false" customHeight="false" outlineLevel="0" collapsed="false">
      <c r="A1713" s="668" t="s">
        <v>1753</v>
      </c>
      <c r="B1713" s="669" t="n">
        <v>44508</v>
      </c>
      <c r="C1713" s="668" t="s">
        <v>1280</v>
      </c>
      <c r="D1713" s="668" t="s">
        <v>1281</v>
      </c>
      <c r="E1713" s="668" t="s">
        <v>1291</v>
      </c>
      <c r="F1713" s="670" t="n">
        <v>-249900</v>
      </c>
      <c r="G1713" s="670" t="n">
        <v>0</v>
      </c>
      <c r="H1713" s="670" t="n">
        <v>249900</v>
      </c>
      <c r="I1713" s="670" t="n">
        <v>53173032.26</v>
      </c>
      <c r="J1713" s="671" t="s">
        <v>1283</v>
      </c>
    </row>
    <row r="1714" customFormat="false" ht="15" hidden="false" customHeight="false" outlineLevel="0" collapsed="false">
      <c r="A1714" s="668" t="s">
        <v>1753</v>
      </c>
      <c r="B1714" s="669" t="n">
        <v>44508</v>
      </c>
      <c r="C1714" s="668" t="s">
        <v>1285</v>
      </c>
      <c r="D1714" s="668" t="s">
        <v>1281</v>
      </c>
      <c r="E1714" s="668" t="s">
        <v>1754</v>
      </c>
      <c r="F1714" s="670" t="n">
        <v>-178000</v>
      </c>
      <c r="G1714" s="670" t="n">
        <v>0</v>
      </c>
      <c r="H1714" s="670" t="n">
        <v>178000</v>
      </c>
      <c r="I1714" s="670" t="n">
        <v>53351032.26</v>
      </c>
      <c r="J1714" s="671" t="s">
        <v>1283</v>
      </c>
    </row>
    <row r="1715" customFormat="false" ht="15" hidden="false" customHeight="false" outlineLevel="0" collapsed="false">
      <c r="A1715" s="668" t="s">
        <v>1753</v>
      </c>
      <c r="B1715" s="669" t="n">
        <v>44508</v>
      </c>
      <c r="C1715" s="668" t="s">
        <v>1285</v>
      </c>
      <c r="D1715" s="668" t="s">
        <v>1281</v>
      </c>
      <c r="E1715" s="668" t="s">
        <v>1754</v>
      </c>
      <c r="F1715" s="670" t="n">
        <v>-378000</v>
      </c>
      <c r="G1715" s="670" t="n">
        <v>0</v>
      </c>
      <c r="H1715" s="670" t="n">
        <v>378000</v>
      </c>
      <c r="I1715" s="670" t="n">
        <v>53729032.26</v>
      </c>
      <c r="J1715" s="671" t="s">
        <v>1283</v>
      </c>
    </row>
    <row r="1716" customFormat="false" ht="15" hidden="false" customHeight="false" outlineLevel="0" collapsed="false">
      <c r="A1716" s="668" t="s">
        <v>1753</v>
      </c>
      <c r="B1716" s="669" t="n">
        <v>44508</v>
      </c>
      <c r="C1716" s="668" t="s">
        <v>1285</v>
      </c>
      <c r="D1716" s="668" t="s">
        <v>1281</v>
      </c>
      <c r="E1716" s="668" t="s">
        <v>1755</v>
      </c>
      <c r="F1716" s="670" t="n">
        <v>-2717000</v>
      </c>
      <c r="G1716" s="670" t="n">
        <v>0</v>
      </c>
      <c r="H1716" s="670" t="n">
        <v>2717000</v>
      </c>
      <c r="I1716" s="670" t="n">
        <v>56446032.26</v>
      </c>
      <c r="J1716" s="671" t="s">
        <v>1283</v>
      </c>
    </row>
    <row r="1717" customFormat="false" ht="15" hidden="false" customHeight="false" outlineLevel="0" collapsed="false">
      <c r="A1717" s="668" t="s">
        <v>1756</v>
      </c>
      <c r="B1717" s="669" t="n">
        <v>44509</v>
      </c>
      <c r="C1717" s="668" t="s">
        <v>1280</v>
      </c>
      <c r="D1717" s="668" t="s">
        <v>1281</v>
      </c>
      <c r="E1717" s="668" t="s">
        <v>1748</v>
      </c>
      <c r="F1717" s="670" t="n">
        <v>-5720000</v>
      </c>
      <c r="G1717" s="670" t="n">
        <v>0</v>
      </c>
      <c r="H1717" s="670" t="n">
        <v>5720000</v>
      </c>
      <c r="I1717" s="670" t="n">
        <v>62166032.26</v>
      </c>
      <c r="J1717" s="671" t="s">
        <v>1283</v>
      </c>
    </row>
    <row r="1718" customFormat="false" ht="15" hidden="false" customHeight="false" outlineLevel="0" collapsed="false">
      <c r="A1718" s="668" t="s">
        <v>1756</v>
      </c>
      <c r="B1718" s="669" t="n">
        <v>44509</v>
      </c>
      <c r="C1718" s="668" t="s">
        <v>1285</v>
      </c>
      <c r="D1718" s="668" t="s">
        <v>1281</v>
      </c>
      <c r="E1718" s="668" t="s">
        <v>1757</v>
      </c>
      <c r="F1718" s="670" t="n">
        <v>-259000</v>
      </c>
      <c r="G1718" s="670" t="n">
        <v>0</v>
      </c>
      <c r="H1718" s="670" t="n">
        <v>259000</v>
      </c>
      <c r="I1718" s="670" t="n">
        <v>62425032.26</v>
      </c>
      <c r="J1718" s="671" t="s">
        <v>1283</v>
      </c>
    </row>
    <row r="1719" customFormat="false" ht="15" hidden="false" customHeight="false" outlineLevel="0" collapsed="false">
      <c r="A1719" s="668" t="s">
        <v>1756</v>
      </c>
      <c r="B1719" s="669" t="n">
        <v>44509</v>
      </c>
      <c r="C1719" s="668" t="s">
        <v>1285</v>
      </c>
      <c r="D1719" s="668" t="s">
        <v>1281</v>
      </c>
      <c r="E1719" s="668" t="s">
        <v>1758</v>
      </c>
      <c r="F1719" s="670" t="n">
        <v>-655000</v>
      </c>
      <c r="G1719" s="670" t="n">
        <v>0</v>
      </c>
      <c r="H1719" s="670" t="n">
        <v>655000</v>
      </c>
      <c r="I1719" s="670" t="n">
        <v>63080032.26</v>
      </c>
      <c r="J1719" s="671" t="s">
        <v>1283</v>
      </c>
    </row>
    <row r="1720" customFormat="false" ht="22.5" hidden="false" customHeight="false" outlineLevel="0" collapsed="false">
      <c r="A1720" s="668" t="s">
        <v>1756</v>
      </c>
      <c r="B1720" s="669" t="n">
        <v>44509</v>
      </c>
      <c r="C1720" s="668" t="s">
        <v>1285</v>
      </c>
      <c r="D1720" s="668" t="s">
        <v>1281</v>
      </c>
      <c r="E1720" s="668" t="s">
        <v>1759</v>
      </c>
      <c r="F1720" s="670" t="n">
        <v>-7000000</v>
      </c>
      <c r="G1720" s="670" t="n">
        <v>0</v>
      </c>
      <c r="H1720" s="670" t="n">
        <v>7000000</v>
      </c>
      <c r="I1720" s="670" t="n">
        <v>70080032.26</v>
      </c>
      <c r="J1720" s="671" t="s">
        <v>1283</v>
      </c>
    </row>
    <row r="1721" customFormat="false" ht="15" hidden="false" customHeight="false" outlineLevel="0" collapsed="false">
      <c r="A1721" s="668" t="s">
        <v>1760</v>
      </c>
      <c r="B1721" s="669" t="n">
        <v>44510</v>
      </c>
      <c r="C1721" s="668" t="s">
        <v>1280</v>
      </c>
      <c r="D1721" s="668" t="s">
        <v>1281</v>
      </c>
      <c r="E1721" s="668" t="s">
        <v>1301</v>
      </c>
      <c r="F1721" s="670" t="n">
        <v>-1100000</v>
      </c>
      <c r="G1721" s="670" t="n">
        <v>0</v>
      </c>
      <c r="H1721" s="670" t="n">
        <v>1100000</v>
      </c>
      <c r="I1721" s="670" t="n">
        <v>71180032.26</v>
      </c>
      <c r="J1721" s="671" t="s">
        <v>1283</v>
      </c>
    </row>
    <row r="1722" customFormat="false" ht="15" hidden="false" customHeight="false" outlineLevel="0" collapsed="false">
      <c r="A1722" s="668" t="s">
        <v>1760</v>
      </c>
      <c r="B1722" s="669" t="n">
        <v>44510</v>
      </c>
      <c r="C1722" s="668" t="s">
        <v>1285</v>
      </c>
      <c r="D1722" s="668" t="s">
        <v>1281</v>
      </c>
      <c r="E1722" s="668" t="s">
        <v>1761</v>
      </c>
      <c r="F1722" s="670" t="n">
        <v>-23436500</v>
      </c>
      <c r="G1722" s="670" t="n">
        <v>0</v>
      </c>
      <c r="H1722" s="670" t="n">
        <v>23436500</v>
      </c>
      <c r="I1722" s="670" t="n">
        <v>94616532.26</v>
      </c>
      <c r="J1722" s="671" t="s">
        <v>1283</v>
      </c>
    </row>
    <row r="1723" customFormat="false" ht="15" hidden="false" customHeight="false" outlineLevel="0" collapsed="false">
      <c r="A1723" s="668" t="s">
        <v>1762</v>
      </c>
      <c r="B1723" s="669" t="n">
        <v>44512</v>
      </c>
      <c r="C1723" s="668" t="s">
        <v>1285</v>
      </c>
      <c r="D1723" s="668" t="s">
        <v>1281</v>
      </c>
      <c r="E1723" s="668" t="s">
        <v>1763</v>
      </c>
      <c r="F1723" s="670" t="n">
        <v>-1799650</v>
      </c>
      <c r="G1723" s="670" t="n">
        <v>0</v>
      </c>
      <c r="H1723" s="670" t="n">
        <v>1799650</v>
      </c>
      <c r="I1723" s="670" t="n">
        <v>96416182.26</v>
      </c>
      <c r="J1723" s="671" t="s">
        <v>1283</v>
      </c>
    </row>
    <row r="1724" customFormat="false" ht="15" hidden="false" customHeight="false" outlineLevel="0" collapsed="false">
      <c r="A1724" s="668" t="s">
        <v>1762</v>
      </c>
      <c r="B1724" s="669" t="n">
        <v>44512</v>
      </c>
      <c r="C1724" s="668" t="s">
        <v>1280</v>
      </c>
      <c r="D1724" s="668" t="s">
        <v>1281</v>
      </c>
      <c r="E1724" s="668" t="s">
        <v>1748</v>
      </c>
      <c r="F1724" s="670" t="n">
        <v>-16845000</v>
      </c>
      <c r="G1724" s="670" t="n">
        <v>0</v>
      </c>
      <c r="H1724" s="670" t="n">
        <v>16845000</v>
      </c>
      <c r="I1724" s="670" t="n">
        <v>113261182.26</v>
      </c>
      <c r="J1724" s="671" t="s">
        <v>1283</v>
      </c>
    </row>
    <row r="1725" customFormat="false" ht="15" hidden="false" customHeight="false" outlineLevel="0" collapsed="false">
      <c r="A1725" s="668" t="s">
        <v>1764</v>
      </c>
      <c r="B1725" s="669" t="n">
        <v>44513</v>
      </c>
      <c r="C1725" s="668" t="s">
        <v>1280</v>
      </c>
      <c r="D1725" s="668" t="s">
        <v>1281</v>
      </c>
      <c r="E1725" s="668" t="s">
        <v>1384</v>
      </c>
      <c r="F1725" s="670" t="n">
        <v>-4290000</v>
      </c>
      <c r="G1725" s="670" t="n">
        <v>0</v>
      </c>
      <c r="H1725" s="670" t="n">
        <v>4290000</v>
      </c>
      <c r="I1725" s="670" t="n">
        <v>117551182.26</v>
      </c>
      <c r="J1725" s="671" t="s">
        <v>1283</v>
      </c>
    </row>
    <row r="1726" customFormat="false" ht="15" hidden="false" customHeight="false" outlineLevel="0" collapsed="false">
      <c r="A1726" s="668" t="s">
        <v>1764</v>
      </c>
      <c r="B1726" s="669" t="n">
        <v>44513</v>
      </c>
      <c r="C1726" s="668" t="s">
        <v>1285</v>
      </c>
      <c r="D1726" s="668" t="s">
        <v>1281</v>
      </c>
      <c r="E1726" s="668" t="s">
        <v>1765</v>
      </c>
      <c r="F1726" s="670" t="n">
        <v>-262000</v>
      </c>
      <c r="G1726" s="670" t="n">
        <v>0</v>
      </c>
      <c r="H1726" s="670" t="n">
        <v>262000</v>
      </c>
      <c r="I1726" s="670" t="n">
        <v>117813182.26</v>
      </c>
      <c r="J1726" s="671" t="s">
        <v>1283</v>
      </c>
    </row>
    <row r="1727" customFormat="false" ht="15" hidden="false" customHeight="false" outlineLevel="0" collapsed="false">
      <c r="A1727" s="668" t="s">
        <v>1764</v>
      </c>
      <c r="B1727" s="669" t="n">
        <v>44513</v>
      </c>
      <c r="C1727" s="668" t="s">
        <v>1285</v>
      </c>
      <c r="D1727" s="668" t="s">
        <v>1281</v>
      </c>
      <c r="E1727" s="668" t="s">
        <v>1766</v>
      </c>
      <c r="F1727" s="670" t="n">
        <v>-300000</v>
      </c>
      <c r="G1727" s="670" t="n">
        <v>0</v>
      </c>
      <c r="H1727" s="670" t="n">
        <v>300000</v>
      </c>
      <c r="I1727" s="670" t="n">
        <v>118113182.26</v>
      </c>
      <c r="J1727" s="671" t="s">
        <v>1283</v>
      </c>
    </row>
    <row r="1728" customFormat="false" ht="15" hidden="false" customHeight="false" outlineLevel="0" collapsed="false">
      <c r="A1728" s="668" t="s">
        <v>1764</v>
      </c>
      <c r="B1728" s="669" t="n">
        <v>44513</v>
      </c>
      <c r="C1728" s="668" t="s">
        <v>1285</v>
      </c>
      <c r="D1728" s="668" t="s">
        <v>1281</v>
      </c>
      <c r="E1728" s="668" t="s">
        <v>1767</v>
      </c>
      <c r="F1728" s="670" t="n">
        <v>-67000000</v>
      </c>
      <c r="G1728" s="670" t="n">
        <v>0</v>
      </c>
      <c r="H1728" s="670" t="n">
        <v>67000000</v>
      </c>
      <c r="I1728" s="670" t="n">
        <v>185113182.26</v>
      </c>
      <c r="J1728" s="671" t="s">
        <v>1283</v>
      </c>
    </row>
    <row r="1729" customFormat="false" ht="15" hidden="false" customHeight="false" outlineLevel="0" collapsed="false">
      <c r="A1729" s="668" t="s">
        <v>1768</v>
      </c>
      <c r="B1729" s="669" t="n">
        <v>44515</v>
      </c>
      <c r="C1729" s="668" t="s">
        <v>1280</v>
      </c>
      <c r="D1729" s="668" t="s">
        <v>1281</v>
      </c>
      <c r="E1729" s="668" t="s">
        <v>1306</v>
      </c>
      <c r="F1729" s="670" t="n">
        <v>-247500</v>
      </c>
      <c r="G1729" s="670" t="n">
        <v>0</v>
      </c>
      <c r="H1729" s="670" t="n">
        <v>247500</v>
      </c>
      <c r="I1729" s="670" t="n">
        <v>185360682.26</v>
      </c>
      <c r="J1729" s="671" t="s">
        <v>1283</v>
      </c>
    </row>
    <row r="1730" customFormat="false" ht="15" hidden="false" customHeight="false" outlineLevel="0" collapsed="false">
      <c r="A1730" s="668" t="s">
        <v>1768</v>
      </c>
      <c r="B1730" s="669" t="n">
        <v>44515</v>
      </c>
      <c r="C1730" s="668" t="s">
        <v>1285</v>
      </c>
      <c r="D1730" s="668" t="s">
        <v>1281</v>
      </c>
      <c r="E1730" s="668" t="s">
        <v>1754</v>
      </c>
      <c r="F1730" s="670" t="n">
        <v>-575000</v>
      </c>
      <c r="G1730" s="670" t="n">
        <v>0</v>
      </c>
      <c r="H1730" s="670" t="n">
        <v>575000</v>
      </c>
      <c r="I1730" s="670" t="n">
        <v>185935682.26</v>
      </c>
      <c r="J1730" s="671" t="s">
        <v>1283</v>
      </c>
    </row>
    <row r="1731" customFormat="false" ht="15" hidden="false" customHeight="false" outlineLevel="0" collapsed="false">
      <c r="A1731" s="668" t="s">
        <v>1768</v>
      </c>
      <c r="B1731" s="669" t="n">
        <v>44515</v>
      </c>
      <c r="C1731" s="668" t="s">
        <v>1285</v>
      </c>
      <c r="D1731" s="668" t="s">
        <v>1281</v>
      </c>
      <c r="E1731" s="668" t="s">
        <v>1754</v>
      </c>
      <c r="F1731" s="670" t="n">
        <v>-166600</v>
      </c>
      <c r="G1731" s="670" t="n">
        <v>0</v>
      </c>
      <c r="H1731" s="670" t="n">
        <v>166600</v>
      </c>
      <c r="I1731" s="670" t="n">
        <v>186102282.26</v>
      </c>
      <c r="J1731" s="671" t="s">
        <v>1283</v>
      </c>
    </row>
    <row r="1732" customFormat="false" ht="15" hidden="false" customHeight="false" outlineLevel="0" collapsed="false">
      <c r="A1732" s="668" t="s">
        <v>1768</v>
      </c>
      <c r="B1732" s="669" t="n">
        <v>44515</v>
      </c>
      <c r="C1732" s="668" t="s">
        <v>1280</v>
      </c>
      <c r="D1732" s="668" t="s">
        <v>1281</v>
      </c>
      <c r="E1732" s="668" t="s">
        <v>1416</v>
      </c>
      <c r="F1732" s="670" t="n">
        <v>-400000</v>
      </c>
      <c r="G1732" s="670" t="n">
        <v>0</v>
      </c>
      <c r="H1732" s="670" t="n">
        <v>400000</v>
      </c>
      <c r="I1732" s="670" t="n">
        <v>186502282.26</v>
      </c>
      <c r="J1732" s="671" t="s">
        <v>1283</v>
      </c>
    </row>
    <row r="1733" customFormat="false" ht="15" hidden="false" customHeight="false" outlineLevel="0" collapsed="false">
      <c r="A1733" s="668" t="s">
        <v>1768</v>
      </c>
      <c r="B1733" s="669" t="n">
        <v>44515</v>
      </c>
      <c r="C1733" s="668" t="s">
        <v>1280</v>
      </c>
      <c r="D1733" s="668" t="s">
        <v>1281</v>
      </c>
      <c r="E1733" s="668" t="s">
        <v>1769</v>
      </c>
      <c r="F1733" s="670" t="n">
        <v>-300000</v>
      </c>
      <c r="G1733" s="670" t="n">
        <v>0</v>
      </c>
      <c r="H1733" s="670" t="n">
        <v>300000</v>
      </c>
      <c r="I1733" s="670" t="n">
        <v>186802282.26</v>
      </c>
      <c r="J1733" s="671" t="s">
        <v>1283</v>
      </c>
    </row>
    <row r="1734" customFormat="false" ht="15" hidden="false" customHeight="false" outlineLevel="0" collapsed="false">
      <c r="A1734" s="668" t="s">
        <v>1768</v>
      </c>
      <c r="B1734" s="669" t="n">
        <v>44515</v>
      </c>
      <c r="C1734" s="668" t="s">
        <v>1280</v>
      </c>
      <c r="D1734" s="668" t="s">
        <v>1281</v>
      </c>
      <c r="E1734" s="668" t="s">
        <v>1769</v>
      </c>
      <c r="F1734" s="670" t="n">
        <v>-189000</v>
      </c>
      <c r="G1734" s="670" t="n">
        <v>0</v>
      </c>
      <c r="H1734" s="670" t="n">
        <v>189000</v>
      </c>
      <c r="I1734" s="670" t="n">
        <v>186991282.26</v>
      </c>
      <c r="J1734" s="671" t="s">
        <v>1283</v>
      </c>
    </row>
    <row r="1735" customFormat="false" ht="15" hidden="false" customHeight="false" outlineLevel="0" collapsed="false">
      <c r="A1735" s="668" t="s">
        <v>1770</v>
      </c>
      <c r="B1735" s="669" t="n">
        <v>44516</v>
      </c>
      <c r="C1735" s="668" t="s">
        <v>1280</v>
      </c>
      <c r="D1735" s="668" t="s">
        <v>1281</v>
      </c>
      <c r="E1735" s="668" t="s">
        <v>1748</v>
      </c>
      <c r="F1735" s="670" t="n">
        <v>-3575000</v>
      </c>
      <c r="G1735" s="670" t="n">
        <v>0</v>
      </c>
      <c r="H1735" s="670" t="n">
        <v>3575000</v>
      </c>
      <c r="I1735" s="670" t="n">
        <v>190566282.26</v>
      </c>
      <c r="J1735" s="671" t="s">
        <v>1283</v>
      </c>
    </row>
    <row r="1736" customFormat="false" ht="15" hidden="false" customHeight="false" outlineLevel="0" collapsed="false">
      <c r="A1736" s="668" t="s">
        <v>1770</v>
      </c>
      <c r="B1736" s="669" t="n">
        <v>44516</v>
      </c>
      <c r="C1736" s="668" t="s">
        <v>1285</v>
      </c>
      <c r="D1736" s="668" t="s">
        <v>1281</v>
      </c>
      <c r="E1736" s="668" t="s">
        <v>1754</v>
      </c>
      <c r="F1736" s="670" t="n">
        <v>-95200</v>
      </c>
      <c r="G1736" s="670" t="n">
        <v>0</v>
      </c>
      <c r="H1736" s="670" t="n">
        <v>95200</v>
      </c>
      <c r="I1736" s="670" t="n">
        <v>190661482.26</v>
      </c>
      <c r="J1736" s="671" t="s">
        <v>1283</v>
      </c>
    </row>
    <row r="1737" customFormat="false" ht="22.5" hidden="false" customHeight="false" outlineLevel="0" collapsed="false">
      <c r="A1737" s="668" t="s">
        <v>1770</v>
      </c>
      <c r="B1737" s="669" t="n">
        <v>44516</v>
      </c>
      <c r="C1737" s="668" t="s">
        <v>1285</v>
      </c>
      <c r="D1737" s="668" t="s">
        <v>1281</v>
      </c>
      <c r="E1737" s="668" t="s">
        <v>1771</v>
      </c>
      <c r="F1737" s="670" t="n">
        <v>-12000000</v>
      </c>
      <c r="G1737" s="670" t="n">
        <v>0</v>
      </c>
      <c r="H1737" s="670" t="n">
        <v>12000000</v>
      </c>
      <c r="I1737" s="670" t="n">
        <v>202661482.26</v>
      </c>
      <c r="J1737" s="671" t="s">
        <v>1283</v>
      </c>
    </row>
    <row r="1738" customFormat="false" ht="15" hidden="false" customHeight="false" outlineLevel="0" collapsed="false">
      <c r="A1738" s="668" t="s">
        <v>1772</v>
      </c>
      <c r="B1738" s="669" t="n">
        <v>44517</v>
      </c>
      <c r="C1738" s="668" t="s">
        <v>1280</v>
      </c>
      <c r="D1738" s="668" t="s">
        <v>1281</v>
      </c>
      <c r="E1738" s="668" t="s">
        <v>1773</v>
      </c>
      <c r="F1738" s="670" t="n">
        <v>-5005000</v>
      </c>
      <c r="G1738" s="670" t="n">
        <v>0</v>
      </c>
      <c r="H1738" s="670" t="n">
        <v>5005000</v>
      </c>
      <c r="I1738" s="670" t="n">
        <v>207666482.26</v>
      </c>
      <c r="J1738" s="671" t="s">
        <v>1283</v>
      </c>
    </row>
    <row r="1739" customFormat="false" ht="15" hidden="false" customHeight="false" outlineLevel="0" collapsed="false">
      <c r="A1739" s="668" t="s">
        <v>1772</v>
      </c>
      <c r="B1739" s="669" t="n">
        <v>44517</v>
      </c>
      <c r="C1739" s="668" t="s">
        <v>1280</v>
      </c>
      <c r="D1739" s="668" t="s">
        <v>1281</v>
      </c>
      <c r="E1739" s="668" t="s">
        <v>1774</v>
      </c>
      <c r="F1739" s="670" t="n">
        <v>-900000</v>
      </c>
      <c r="G1739" s="670" t="n">
        <v>0</v>
      </c>
      <c r="H1739" s="670" t="n">
        <v>900000</v>
      </c>
      <c r="I1739" s="670" t="n">
        <v>208566482.26</v>
      </c>
      <c r="J1739" s="671" t="s">
        <v>1283</v>
      </c>
    </row>
    <row r="1740" customFormat="false" ht="15" hidden="false" customHeight="false" outlineLevel="0" collapsed="false">
      <c r="A1740" s="668" t="s">
        <v>1772</v>
      </c>
      <c r="B1740" s="669" t="n">
        <v>44517</v>
      </c>
      <c r="C1740" s="668" t="s">
        <v>1285</v>
      </c>
      <c r="D1740" s="668" t="s">
        <v>1281</v>
      </c>
      <c r="E1740" s="668" t="s">
        <v>1757</v>
      </c>
      <c r="F1740" s="670" t="n">
        <v>-859000</v>
      </c>
      <c r="G1740" s="670" t="n">
        <v>0</v>
      </c>
      <c r="H1740" s="670" t="n">
        <v>859000</v>
      </c>
      <c r="I1740" s="670" t="n">
        <v>209425482.26</v>
      </c>
      <c r="J1740" s="671" t="s">
        <v>1283</v>
      </c>
    </row>
    <row r="1741" customFormat="false" ht="15" hidden="false" customHeight="false" outlineLevel="0" collapsed="false">
      <c r="A1741" s="668" t="s">
        <v>1775</v>
      </c>
      <c r="B1741" s="669" t="n">
        <v>44518</v>
      </c>
      <c r="C1741" s="668" t="s">
        <v>1280</v>
      </c>
      <c r="D1741" s="668" t="s">
        <v>1281</v>
      </c>
      <c r="E1741" s="668" t="s">
        <v>1751</v>
      </c>
      <c r="F1741" s="670" t="n">
        <v>-1286400</v>
      </c>
      <c r="G1741" s="670" t="n">
        <v>0</v>
      </c>
      <c r="H1741" s="670" t="n">
        <v>1286400</v>
      </c>
      <c r="I1741" s="670" t="n">
        <v>210711882.26</v>
      </c>
      <c r="J1741" s="671" t="s">
        <v>1283</v>
      </c>
    </row>
    <row r="1742" customFormat="false" ht="15" hidden="false" customHeight="false" outlineLevel="0" collapsed="false">
      <c r="A1742" s="668" t="s">
        <v>1776</v>
      </c>
      <c r="B1742" s="669" t="n">
        <v>44519</v>
      </c>
      <c r="C1742" s="668" t="s">
        <v>1280</v>
      </c>
      <c r="D1742" s="668" t="s">
        <v>1281</v>
      </c>
      <c r="E1742" s="668" t="s">
        <v>1773</v>
      </c>
      <c r="F1742" s="670" t="n">
        <v>-5720000</v>
      </c>
      <c r="G1742" s="670" t="n">
        <v>0</v>
      </c>
      <c r="H1742" s="670" t="n">
        <v>5720000</v>
      </c>
      <c r="I1742" s="670" t="n">
        <v>216431882.26</v>
      </c>
      <c r="J1742" s="671" t="s">
        <v>1283</v>
      </c>
    </row>
    <row r="1743" customFormat="false" ht="15" hidden="false" customHeight="false" outlineLevel="0" collapsed="false">
      <c r="A1743" s="668" t="s">
        <v>1776</v>
      </c>
      <c r="B1743" s="669" t="n">
        <v>44519</v>
      </c>
      <c r="C1743" s="668" t="s">
        <v>1280</v>
      </c>
      <c r="D1743" s="668" t="s">
        <v>1281</v>
      </c>
      <c r="E1743" s="668" t="s">
        <v>1419</v>
      </c>
      <c r="F1743" s="670" t="n">
        <v>-28500</v>
      </c>
      <c r="G1743" s="670" t="n">
        <v>0</v>
      </c>
      <c r="H1743" s="670" t="n">
        <v>28500</v>
      </c>
      <c r="I1743" s="670" t="n">
        <v>216460382.26</v>
      </c>
      <c r="J1743" s="671" t="s">
        <v>1283</v>
      </c>
    </row>
    <row r="1744" customFormat="false" ht="15" hidden="false" customHeight="false" outlineLevel="0" collapsed="false">
      <c r="A1744" s="668" t="s">
        <v>1777</v>
      </c>
      <c r="B1744" s="669" t="n">
        <v>44520</v>
      </c>
      <c r="C1744" s="668" t="s">
        <v>1280</v>
      </c>
      <c r="D1744" s="668" t="s">
        <v>1281</v>
      </c>
      <c r="E1744" s="668" t="s">
        <v>1384</v>
      </c>
      <c r="F1744" s="670" t="n">
        <v>-4290000</v>
      </c>
      <c r="G1744" s="670" t="n">
        <v>0</v>
      </c>
      <c r="H1744" s="670" t="n">
        <v>4290000</v>
      </c>
      <c r="I1744" s="670" t="n">
        <v>220750382.26</v>
      </c>
      <c r="J1744" s="671" t="s">
        <v>1283</v>
      </c>
    </row>
    <row r="1745" customFormat="false" ht="15" hidden="false" customHeight="false" outlineLevel="0" collapsed="false">
      <c r="A1745" s="668" t="s">
        <v>1777</v>
      </c>
      <c r="B1745" s="669" t="n">
        <v>44520</v>
      </c>
      <c r="C1745" s="668" t="s">
        <v>1285</v>
      </c>
      <c r="D1745" s="668" t="s">
        <v>1281</v>
      </c>
      <c r="E1745" s="668" t="s">
        <v>1778</v>
      </c>
      <c r="F1745" s="670" t="n">
        <v>-68000000</v>
      </c>
      <c r="G1745" s="670" t="n">
        <v>0</v>
      </c>
      <c r="H1745" s="670" t="n">
        <v>68000000</v>
      </c>
      <c r="I1745" s="670" t="n">
        <v>288750382.26</v>
      </c>
      <c r="J1745" s="671" t="s">
        <v>1283</v>
      </c>
    </row>
    <row r="1746" customFormat="false" ht="15" hidden="false" customHeight="false" outlineLevel="0" collapsed="false">
      <c r="A1746" s="668" t="s">
        <v>1779</v>
      </c>
      <c r="B1746" s="669" t="n">
        <v>44522</v>
      </c>
      <c r="C1746" s="668" t="s">
        <v>1285</v>
      </c>
      <c r="D1746" s="668" t="s">
        <v>1281</v>
      </c>
      <c r="E1746" s="668" t="s">
        <v>1757</v>
      </c>
      <c r="F1746" s="670" t="n">
        <v>-860500</v>
      </c>
      <c r="G1746" s="670" t="n">
        <v>0</v>
      </c>
      <c r="H1746" s="670" t="n">
        <v>860500</v>
      </c>
      <c r="I1746" s="670" t="n">
        <v>289610882.26</v>
      </c>
      <c r="J1746" s="671" t="s">
        <v>1283</v>
      </c>
    </row>
    <row r="1747" customFormat="false" ht="15" hidden="false" customHeight="false" outlineLevel="0" collapsed="false">
      <c r="A1747" s="668" t="s">
        <v>1779</v>
      </c>
      <c r="B1747" s="669" t="n">
        <v>44522</v>
      </c>
      <c r="C1747" s="668" t="s">
        <v>1285</v>
      </c>
      <c r="D1747" s="668" t="s">
        <v>1281</v>
      </c>
      <c r="E1747" s="668" t="s">
        <v>1754</v>
      </c>
      <c r="F1747" s="670" t="n">
        <v>-107100</v>
      </c>
      <c r="G1747" s="670" t="n">
        <v>0</v>
      </c>
      <c r="H1747" s="670" t="n">
        <v>107100</v>
      </c>
      <c r="I1747" s="670" t="n">
        <v>289717982.26</v>
      </c>
      <c r="J1747" s="671" t="s">
        <v>1283</v>
      </c>
    </row>
    <row r="1748" customFormat="false" ht="15" hidden="false" customHeight="false" outlineLevel="0" collapsed="false">
      <c r="A1748" s="668" t="s">
        <v>1779</v>
      </c>
      <c r="B1748" s="669" t="n">
        <v>44522</v>
      </c>
      <c r="C1748" s="668" t="s">
        <v>1280</v>
      </c>
      <c r="D1748" s="668" t="s">
        <v>1281</v>
      </c>
      <c r="E1748" s="668" t="s">
        <v>1773</v>
      </c>
      <c r="F1748" s="670" t="n">
        <v>-16260000</v>
      </c>
      <c r="G1748" s="670" t="n">
        <v>0</v>
      </c>
      <c r="H1748" s="670" t="n">
        <v>16260000</v>
      </c>
      <c r="I1748" s="670" t="n">
        <v>305977982.26</v>
      </c>
      <c r="J1748" s="671" t="s">
        <v>1283</v>
      </c>
    </row>
    <row r="1749" customFormat="false" ht="15" hidden="false" customHeight="false" outlineLevel="0" collapsed="false">
      <c r="A1749" s="668" t="s">
        <v>1779</v>
      </c>
      <c r="B1749" s="669" t="n">
        <v>44522</v>
      </c>
      <c r="C1749" s="668" t="s">
        <v>1280</v>
      </c>
      <c r="D1749" s="668" t="s">
        <v>1281</v>
      </c>
      <c r="E1749" s="668" t="s">
        <v>1780</v>
      </c>
      <c r="F1749" s="670" t="n">
        <v>-97500</v>
      </c>
      <c r="G1749" s="670" t="n">
        <v>0</v>
      </c>
      <c r="H1749" s="670" t="n">
        <v>97500</v>
      </c>
      <c r="I1749" s="670" t="n">
        <v>306075482.26</v>
      </c>
      <c r="J1749" s="671" t="s">
        <v>1283</v>
      </c>
    </row>
    <row r="1750" customFormat="false" ht="15" hidden="false" customHeight="false" outlineLevel="0" collapsed="false">
      <c r="A1750" s="668" t="s">
        <v>1779</v>
      </c>
      <c r="B1750" s="669" t="n">
        <v>44522</v>
      </c>
      <c r="C1750" s="668" t="s">
        <v>1280</v>
      </c>
      <c r="D1750" s="668" t="s">
        <v>1281</v>
      </c>
      <c r="E1750" s="668" t="s">
        <v>1781</v>
      </c>
      <c r="F1750" s="670" t="n">
        <v>-165000</v>
      </c>
      <c r="G1750" s="670" t="n">
        <v>0</v>
      </c>
      <c r="H1750" s="670" t="n">
        <v>165000</v>
      </c>
      <c r="I1750" s="670" t="n">
        <v>306240482.26</v>
      </c>
      <c r="J1750" s="671" t="s">
        <v>1283</v>
      </c>
    </row>
    <row r="1751" customFormat="false" ht="15" hidden="false" customHeight="false" outlineLevel="0" collapsed="false">
      <c r="A1751" s="668" t="s">
        <v>1782</v>
      </c>
      <c r="B1751" s="669" t="n">
        <v>44523</v>
      </c>
      <c r="C1751" s="668" t="s">
        <v>1285</v>
      </c>
      <c r="D1751" s="668" t="s">
        <v>1281</v>
      </c>
      <c r="E1751" s="668" t="s">
        <v>1758</v>
      </c>
      <c r="F1751" s="670" t="n">
        <v>-393000</v>
      </c>
      <c r="G1751" s="670" t="n">
        <v>0</v>
      </c>
      <c r="H1751" s="670" t="n">
        <v>393000</v>
      </c>
      <c r="I1751" s="670" t="n">
        <v>306633482.26</v>
      </c>
      <c r="J1751" s="671" t="s">
        <v>1283</v>
      </c>
    </row>
    <row r="1752" customFormat="false" ht="15" hidden="false" customHeight="false" outlineLevel="0" collapsed="false">
      <c r="A1752" s="668" t="s">
        <v>1782</v>
      </c>
      <c r="B1752" s="669" t="n">
        <v>44523</v>
      </c>
      <c r="C1752" s="668" t="s">
        <v>1285</v>
      </c>
      <c r="D1752" s="668" t="s">
        <v>1281</v>
      </c>
      <c r="E1752" s="668" t="s">
        <v>1783</v>
      </c>
      <c r="F1752" s="670" t="n">
        <v>-3876250</v>
      </c>
      <c r="G1752" s="670" t="n">
        <v>0</v>
      </c>
      <c r="H1752" s="670" t="n">
        <v>3876250</v>
      </c>
      <c r="I1752" s="670" t="n">
        <v>310509732.26</v>
      </c>
      <c r="J1752" s="671" t="s">
        <v>1283</v>
      </c>
    </row>
    <row r="1753" customFormat="false" ht="22.5" hidden="false" customHeight="false" outlineLevel="0" collapsed="false">
      <c r="A1753" s="668" t="s">
        <v>1782</v>
      </c>
      <c r="B1753" s="669" t="n">
        <v>44523</v>
      </c>
      <c r="C1753" s="668" t="s">
        <v>1285</v>
      </c>
      <c r="D1753" s="668" t="s">
        <v>1281</v>
      </c>
      <c r="E1753" s="668" t="s">
        <v>1784</v>
      </c>
      <c r="F1753" s="670" t="n">
        <v>-6000000</v>
      </c>
      <c r="G1753" s="670" t="n">
        <v>0</v>
      </c>
      <c r="H1753" s="670" t="n">
        <v>6000000</v>
      </c>
      <c r="I1753" s="670" t="n">
        <v>316509732.26</v>
      </c>
      <c r="J1753" s="671" t="s">
        <v>1283</v>
      </c>
    </row>
    <row r="1754" customFormat="false" ht="15" hidden="false" customHeight="false" outlineLevel="0" collapsed="false">
      <c r="A1754" s="668" t="s">
        <v>1782</v>
      </c>
      <c r="B1754" s="669" t="n">
        <v>44523</v>
      </c>
      <c r="C1754" s="668" t="s">
        <v>1280</v>
      </c>
      <c r="D1754" s="668" t="s">
        <v>1281</v>
      </c>
      <c r="E1754" s="668" t="s">
        <v>1773</v>
      </c>
      <c r="F1754" s="670" t="n">
        <v>-4290000</v>
      </c>
      <c r="G1754" s="670" t="n">
        <v>0</v>
      </c>
      <c r="H1754" s="670" t="n">
        <v>4290000</v>
      </c>
      <c r="I1754" s="670" t="n">
        <v>320799732.26</v>
      </c>
      <c r="J1754" s="671" t="s">
        <v>1283</v>
      </c>
    </row>
    <row r="1755" customFormat="false" ht="15" hidden="false" customHeight="false" outlineLevel="0" collapsed="false">
      <c r="A1755" s="668" t="s">
        <v>1782</v>
      </c>
      <c r="B1755" s="669" t="n">
        <v>44523</v>
      </c>
      <c r="C1755" s="668" t="s">
        <v>1280</v>
      </c>
      <c r="D1755" s="668" t="s">
        <v>1281</v>
      </c>
      <c r="E1755" s="668" t="s">
        <v>1416</v>
      </c>
      <c r="F1755" s="670" t="n">
        <v>-1500000</v>
      </c>
      <c r="G1755" s="670" t="n">
        <v>0</v>
      </c>
      <c r="H1755" s="670" t="n">
        <v>1500000</v>
      </c>
      <c r="I1755" s="670" t="n">
        <v>322299732.26</v>
      </c>
      <c r="J1755" s="671" t="s">
        <v>1283</v>
      </c>
    </row>
    <row r="1756" customFormat="false" ht="15" hidden="false" customHeight="false" outlineLevel="0" collapsed="false">
      <c r="A1756" s="668" t="s">
        <v>1785</v>
      </c>
      <c r="B1756" s="669" t="n">
        <v>44524</v>
      </c>
      <c r="C1756" s="668" t="s">
        <v>1280</v>
      </c>
      <c r="D1756" s="668" t="s">
        <v>1281</v>
      </c>
      <c r="E1756" s="668" t="s">
        <v>1773</v>
      </c>
      <c r="F1756" s="670" t="n">
        <v>-4140000</v>
      </c>
      <c r="G1756" s="670" t="n">
        <v>0</v>
      </c>
      <c r="H1756" s="670" t="n">
        <v>4140000</v>
      </c>
      <c r="I1756" s="670" t="n">
        <v>326439732.26</v>
      </c>
      <c r="J1756" s="671" t="s">
        <v>1283</v>
      </c>
    </row>
    <row r="1757" customFormat="false" ht="15" hidden="false" customHeight="false" outlineLevel="0" collapsed="false">
      <c r="A1757" s="668" t="s">
        <v>1785</v>
      </c>
      <c r="B1757" s="669" t="n">
        <v>44524</v>
      </c>
      <c r="C1757" s="668" t="s">
        <v>1285</v>
      </c>
      <c r="D1757" s="668" t="s">
        <v>1281</v>
      </c>
      <c r="E1757" s="668" t="s">
        <v>1786</v>
      </c>
      <c r="F1757" s="670" t="n">
        <v>-9200000</v>
      </c>
      <c r="G1757" s="670" t="n">
        <v>0</v>
      </c>
      <c r="H1757" s="670" t="n">
        <v>9200000</v>
      </c>
      <c r="I1757" s="670" t="n">
        <v>335639732.26</v>
      </c>
      <c r="J1757" s="671" t="s">
        <v>1283</v>
      </c>
    </row>
    <row r="1758" customFormat="false" ht="15" hidden="false" customHeight="false" outlineLevel="0" collapsed="false">
      <c r="A1758" s="668" t="s">
        <v>1785</v>
      </c>
      <c r="B1758" s="669" t="n">
        <v>44524</v>
      </c>
      <c r="C1758" s="668" t="s">
        <v>1285</v>
      </c>
      <c r="D1758" s="668" t="s">
        <v>1281</v>
      </c>
      <c r="E1758" s="668" t="s">
        <v>1754</v>
      </c>
      <c r="F1758" s="670" t="n">
        <v>-178500</v>
      </c>
      <c r="G1758" s="670" t="n">
        <v>0</v>
      </c>
      <c r="H1758" s="670" t="n">
        <v>178500</v>
      </c>
      <c r="I1758" s="670" t="n">
        <v>335818232.26</v>
      </c>
      <c r="J1758" s="671" t="s">
        <v>1283</v>
      </c>
    </row>
    <row r="1759" customFormat="false" ht="15" hidden="false" customHeight="false" outlineLevel="0" collapsed="false">
      <c r="A1759" s="668" t="s">
        <v>1785</v>
      </c>
      <c r="B1759" s="669" t="n">
        <v>44524</v>
      </c>
      <c r="C1759" s="668" t="s">
        <v>1285</v>
      </c>
      <c r="D1759" s="668" t="s">
        <v>1281</v>
      </c>
      <c r="E1759" s="668" t="s">
        <v>1787</v>
      </c>
      <c r="F1759" s="670" t="n">
        <v>-37500</v>
      </c>
      <c r="G1759" s="670" t="n">
        <v>0</v>
      </c>
      <c r="H1759" s="670" t="n">
        <v>37500</v>
      </c>
      <c r="I1759" s="670" t="n">
        <v>335855732.26</v>
      </c>
      <c r="J1759" s="671" t="s">
        <v>1283</v>
      </c>
    </row>
    <row r="1760" customFormat="false" ht="15" hidden="false" customHeight="false" outlineLevel="0" collapsed="false">
      <c r="A1760" s="668" t="s">
        <v>1788</v>
      </c>
      <c r="B1760" s="669" t="n">
        <v>44526</v>
      </c>
      <c r="C1760" s="668" t="s">
        <v>1285</v>
      </c>
      <c r="D1760" s="668" t="s">
        <v>1281</v>
      </c>
      <c r="E1760" s="668" t="s">
        <v>1747</v>
      </c>
      <c r="F1760" s="670" t="n">
        <v>-437500</v>
      </c>
      <c r="G1760" s="670" t="n">
        <v>0</v>
      </c>
      <c r="H1760" s="670" t="n">
        <v>437500</v>
      </c>
      <c r="I1760" s="670" t="n">
        <v>336293232.26</v>
      </c>
      <c r="J1760" s="671" t="s">
        <v>1283</v>
      </c>
    </row>
    <row r="1761" customFormat="false" ht="15" hidden="false" customHeight="false" outlineLevel="0" collapsed="false">
      <c r="A1761" s="668" t="s">
        <v>1789</v>
      </c>
      <c r="B1761" s="669" t="n">
        <v>44527</v>
      </c>
      <c r="C1761" s="668" t="s">
        <v>1285</v>
      </c>
      <c r="D1761" s="668" t="s">
        <v>1281</v>
      </c>
      <c r="E1761" s="668" t="s">
        <v>1790</v>
      </c>
      <c r="F1761" s="670" t="n">
        <v>-35000000</v>
      </c>
      <c r="G1761" s="670" t="n">
        <v>0</v>
      </c>
      <c r="H1761" s="670" t="n">
        <v>35000000</v>
      </c>
      <c r="I1761" s="670" t="n">
        <v>371293232.26</v>
      </c>
      <c r="J1761" s="671" t="s">
        <v>1283</v>
      </c>
    </row>
    <row r="1762" customFormat="false" ht="15" hidden="false" customHeight="false" outlineLevel="0" collapsed="false">
      <c r="A1762" s="668" t="s">
        <v>1789</v>
      </c>
      <c r="B1762" s="669" t="n">
        <v>44527</v>
      </c>
      <c r="C1762" s="668" t="s">
        <v>1280</v>
      </c>
      <c r="D1762" s="668" t="s">
        <v>1281</v>
      </c>
      <c r="E1762" s="668" t="s">
        <v>1751</v>
      </c>
      <c r="F1762" s="670" t="n">
        <v>-907200</v>
      </c>
      <c r="G1762" s="670" t="n">
        <v>0</v>
      </c>
      <c r="H1762" s="670" t="n">
        <v>907200</v>
      </c>
      <c r="I1762" s="670" t="n">
        <v>372200432.26</v>
      </c>
      <c r="J1762" s="671" t="s">
        <v>1283</v>
      </c>
    </row>
    <row r="1763" customFormat="false" ht="15" hidden="false" customHeight="false" outlineLevel="0" collapsed="false">
      <c r="A1763" s="668" t="s">
        <v>1789</v>
      </c>
      <c r="B1763" s="669" t="n">
        <v>44527</v>
      </c>
      <c r="C1763" s="668" t="s">
        <v>1280</v>
      </c>
      <c r="D1763" s="668" t="s">
        <v>1281</v>
      </c>
      <c r="E1763" s="668" t="s">
        <v>1773</v>
      </c>
      <c r="F1763" s="670" t="n">
        <v>-4770000</v>
      </c>
      <c r="G1763" s="670" t="n">
        <v>0</v>
      </c>
      <c r="H1763" s="670" t="n">
        <v>4770000</v>
      </c>
      <c r="I1763" s="670" t="n">
        <v>376970432.26</v>
      </c>
      <c r="J1763" s="671" t="s">
        <v>1283</v>
      </c>
    </row>
    <row r="1764" customFormat="false" ht="15" hidden="false" customHeight="false" outlineLevel="0" collapsed="false">
      <c r="A1764" s="668" t="s">
        <v>1791</v>
      </c>
      <c r="B1764" s="669" t="n">
        <v>44529</v>
      </c>
      <c r="C1764" s="668" t="s">
        <v>1285</v>
      </c>
      <c r="D1764" s="668" t="s">
        <v>1281</v>
      </c>
      <c r="E1764" s="668" t="s">
        <v>1739</v>
      </c>
      <c r="F1764" s="670" t="n">
        <v>-8481850</v>
      </c>
      <c r="G1764" s="670" t="n">
        <v>0</v>
      </c>
      <c r="H1764" s="670" t="n">
        <v>8481850</v>
      </c>
      <c r="I1764" s="670" t="n">
        <v>385452282.26</v>
      </c>
      <c r="J1764" s="671" t="s">
        <v>1283</v>
      </c>
    </row>
    <row r="1765" customFormat="false" ht="15" hidden="false" customHeight="false" outlineLevel="0" collapsed="false">
      <c r="A1765" s="668" t="s">
        <v>1791</v>
      </c>
      <c r="B1765" s="669" t="n">
        <v>44529</v>
      </c>
      <c r="C1765" s="668" t="s">
        <v>1285</v>
      </c>
      <c r="D1765" s="668" t="s">
        <v>1281</v>
      </c>
      <c r="E1765" s="668" t="s">
        <v>1754</v>
      </c>
      <c r="F1765" s="670" t="n">
        <v>-178500</v>
      </c>
      <c r="G1765" s="670" t="n">
        <v>0</v>
      </c>
      <c r="H1765" s="670" t="n">
        <v>178500</v>
      </c>
      <c r="I1765" s="670" t="n">
        <v>385630782.26</v>
      </c>
      <c r="J1765" s="671" t="s">
        <v>1283</v>
      </c>
    </row>
    <row r="1766" customFormat="false" ht="15" hidden="false" customHeight="false" outlineLevel="0" collapsed="false">
      <c r="A1766" s="668" t="s">
        <v>1791</v>
      </c>
      <c r="B1766" s="669" t="n">
        <v>44529</v>
      </c>
      <c r="C1766" s="668" t="s">
        <v>1280</v>
      </c>
      <c r="D1766" s="668" t="s">
        <v>1281</v>
      </c>
      <c r="E1766" s="668" t="s">
        <v>1792</v>
      </c>
      <c r="F1766" s="670" t="n">
        <v>-214500</v>
      </c>
      <c r="G1766" s="670" t="n">
        <v>0</v>
      </c>
      <c r="H1766" s="670" t="n">
        <v>214500</v>
      </c>
      <c r="I1766" s="670" t="n">
        <v>385845282.26</v>
      </c>
      <c r="J1766" s="671" t="s">
        <v>1283</v>
      </c>
    </row>
    <row r="1767" customFormat="false" ht="15" hidden="false" customHeight="false" outlineLevel="0" collapsed="false">
      <c r="A1767" s="668" t="s">
        <v>1791</v>
      </c>
      <c r="B1767" s="669" t="n">
        <v>44529</v>
      </c>
      <c r="C1767" s="668" t="s">
        <v>1280</v>
      </c>
      <c r="D1767" s="668" t="s">
        <v>1281</v>
      </c>
      <c r="E1767" s="668" t="s">
        <v>1793</v>
      </c>
      <c r="F1767" s="670" t="n">
        <v>-478500</v>
      </c>
      <c r="G1767" s="670" t="n">
        <v>0</v>
      </c>
      <c r="H1767" s="670" t="n">
        <v>478500</v>
      </c>
      <c r="I1767" s="670" t="n">
        <v>386323782.26</v>
      </c>
      <c r="J1767" s="671" t="s">
        <v>1283</v>
      </c>
    </row>
    <row r="1768" customFormat="false" ht="15" hidden="false" customHeight="false" outlineLevel="0" collapsed="false">
      <c r="A1768" s="668" t="s">
        <v>1794</v>
      </c>
      <c r="B1768" s="669" t="n">
        <v>44530</v>
      </c>
      <c r="C1768" s="668" t="s">
        <v>1280</v>
      </c>
      <c r="D1768" s="668" t="s">
        <v>1281</v>
      </c>
      <c r="E1768" s="668" t="s">
        <v>1795</v>
      </c>
      <c r="F1768" s="670" t="n">
        <v>-22176000</v>
      </c>
      <c r="G1768" s="670" t="n">
        <v>0</v>
      </c>
      <c r="H1768" s="670" t="n">
        <v>22176000</v>
      </c>
      <c r="I1768" s="670" t="n">
        <v>408499782.26</v>
      </c>
      <c r="J1768" s="671" t="s">
        <v>1283</v>
      </c>
    </row>
    <row r="1769" customFormat="false" ht="15" hidden="false" customHeight="false" outlineLevel="0" collapsed="false">
      <c r="A1769" s="668" t="s">
        <v>1794</v>
      </c>
      <c r="B1769" s="669" t="n">
        <v>44530</v>
      </c>
      <c r="C1769" s="668" t="s">
        <v>1285</v>
      </c>
      <c r="D1769" s="668" t="s">
        <v>1281</v>
      </c>
      <c r="E1769" s="668" t="s">
        <v>1757</v>
      </c>
      <c r="F1769" s="670" t="n">
        <v>-762000</v>
      </c>
      <c r="G1769" s="670" t="n">
        <v>0</v>
      </c>
      <c r="H1769" s="670" t="n">
        <v>762000</v>
      </c>
      <c r="I1769" s="670" t="n">
        <v>409261782.26</v>
      </c>
      <c r="J1769" s="671" t="s">
        <v>1283</v>
      </c>
    </row>
    <row r="1770" customFormat="false" ht="15" hidden="false" customHeight="false" outlineLevel="0" collapsed="false">
      <c r="A1770" s="668" t="s">
        <v>1794</v>
      </c>
      <c r="B1770" s="669" t="n">
        <v>44530</v>
      </c>
      <c r="C1770" s="668" t="s">
        <v>1285</v>
      </c>
      <c r="D1770" s="668" t="s">
        <v>1281</v>
      </c>
      <c r="E1770" s="668" t="s">
        <v>1758</v>
      </c>
      <c r="F1770" s="670" t="n">
        <v>-314400</v>
      </c>
      <c r="G1770" s="670" t="n">
        <v>0</v>
      </c>
      <c r="H1770" s="670" t="n">
        <v>314400</v>
      </c>
      <c r="I1770" s="670" t="n">
        <v>409576182.26</v>
      </c>
      <c r="J1770" s="671" t="s">
        <v>1283</v>
      </c>
    </row>
    <row r="1771" customFormat="false" ht="15" hidden="false" customHeight="false" outlineLevel="0" collapsed="false">
      <c r="A1771" s="668" t="s">
        <v>1794</v>
      </c>
      <c r="B1771" s="669" t="n">
        <v>44530</v>
      </c>
      <c r="C1771" s="668" t="s">
        <v>1285</v>
      </c>
      <c r="D1771" s="668" t="s">
        <v>1281</v>
      </c>
      <c r="E1771" s="668" t="s">
        <v>1740</v>
      </c>
      <c r="F1771" s="670" t="n">
        <v>-175500</v>
      </c>
      <c r="G1771" s="670" t="n">
        <v>0</v>
      </c>
      <c r="H1771" s="670" t="n">
        <v>175500</v>
      </c>
      <c r="I1771" s="670" t="n">
        <v>409751682.26</v>
      </c>
      <c r="J1771" s="671" t="s">
        <v>1283</v>
      </c>
    </row>
    <row r="1772" customFormat="false" ht="22.5" hidden="false" customHeight="false" outlineLevel="0" collapsed="false">
      <c r="A1772" s="668" t="s">
        <v>1794</v>
      </c>
      <c r="B1772" s="669" t="n">
        <v>44530</v>
      </c>
      <c r="C1772" s="668" t="s">
        <v>1285</v>
      </c>
      <c r="D1772" s="668" t="s">
        <v>1281</v>
      </c>
      <c r="E1772" s="668" t="s">
        <v>1796</v>
      </c>
      <c r="F1772" s="670" t="n">
        <v>-5500000</v>
      </c>
      <c r="G1772" s="670" t="n">
        <v>0</v>
      </c>
      <c r="H1772" s="670" t="n">
        <v>5500000</v>
      </c>
      <c r="I1772" s="670" t="n">
        <v>415251682.26</v>
      </c>
      <c r="J1772" s="671" t="s">
        <v>1283</v>
      </c>
    </row>
    <row r="1773" customFormat="false" ht="15" hidden="false" customHeight="false" outlineLevel="0" collapsed="false">
      <c r="A1773" s="668" t="s">
        <v>1797</v>
      </c>
      <c r="B1773" s="669" t="n">
        <v>44501</v>
      </c>
      <c r="C1773" s="668" t="s">
        <v>1501</v>
      </c>
      <c r="D1773" s="668" t="s">
        <v>1281</v>
      </c>
      <c r="E1773" s="668" t="s">
        <v>1512</v>
      </c>
      <c r="F1773" s="670" t="n">
        <v>-2284600</v>
      </c>
      <c r="G1773" s="670" t="n">
        <v>0</v>
      </c>
      <c r="H1773" s="670" t="n">
        <v>2284600</v>
      </c>
      <c r="I1773" s="670" t="n">
        <v>417536282.26</v>
      </c>
      <c r="J1773" s="671" t="s">
        <v>1503</v>
      </c>
    </row>
    <row r="1774" customFormat="false" ht="15" hidden="false" customHeight="false" outlineLevel="0" collapsed="false">
      <c r="A1774" s="668" t="s">
        <v>1798</v>
      </c>
      <c r="B1774" s="669" t="n">
        <v>44503</v>
      </c>
      <c r="C1774" s="668" t="s">
        <v>1501</v>
      </c>
      <c r="D1774" s="668" t="s">
        <v>1281</v>
      </c>
      <c r="E1774" s="668" t="s">
        <v>1799</v>
      </c>
      <c r="F1774" s="670" t="n">
        <v>-17666000</v>
      </c>
      <c r="G1774" s="670" t="n">
        <v>0</v>
      </c>
      <c r="H1774" s="670" t="n">
        <v>17666000</v>
      </c>
      <c r="I1774" s="670" t="n">
        <v>435202282.26</v>
      </c>
      <c r="J1774" s="671" t="s">
        <v>1503</v>
      </c>
    </row>
    <row r="1775" customFormat="false" ht="15" hidden="false" customHeight="false" outlineLevel="0" collapsed="false">
      <c r="A1775" s="668" t="s">
        <v>1800</v>
      </c>
      <c r="B1775" s="669" t="n">
        <v>44504</v>
      </c>
      <c r="C1775" s="668" t="s">
        <v>1501</v>
      </c>
      <c r="D1775" s="668" t="s">
        <v>1281</v>
      </c>
      <c r="E1775" s="668" t="s">
        <v>1519</v>
      </c>
      <c r="F1775" s="670" t="n">
        <v>-192000000</v>
      </c>
      <c r="G1775" s="670" t="n">
        <v>0</v>
      </c>
      <c r="H1775" s="670" t="n">
        <v>192000000</v>
      </c>
      <c r="I1775" s="670" t="n">
        <v>627202282.26</v>
      </c>
      <c r="J1775" s="671" t="s">
        <v>1503</v>
      </c>
    </row>
    <row r="1776" customFormat="false" ht="15" hidden="false" customHeight="false" outlineLevel="0" collapsed="false">
      <c r="A1776" s="668" t="s">
        <v>1801</v>
      </c>
      <c r="B1776" s="669" t="n">
        <v>44504</v>
      </c>
      <c r="C1776" s="668" t="s">
        <v>1501</v>
      </c>
      <c r="D1776" s="668" t="s">
        <v>1281</v>
      </c>
      <c r="E1776" s="668" t="s">
        <v>1802</v>
      </c>
      <c r="F1776" s="670" t="n">
        <v>-14300</v>
      </c>
      <c r="G1776" s="670" t="n">
        <v>0</v>
      </c>
      <c r="H1776" s="670" t="n">
        <v>14300</v>
      </c>
      <c r="I1776" s="670" t="n">
        <v>627216582.26</v>
      </c>
      <c r="J1776" s="671" t="s">
        <v>1503</v>
      </c>
    </row>
    <row r="1777" customFormat="false" ht="15" hidden="false" customHeight="false" outlineLevel="0" collapsed="false">
      <c r="A1777" s="668" t="s">
        <v>1803</v>
      </c>
      <c r="B1777" s="669" t="n">
        <v>44504</v>
      </c>
      <c r="C1777" s="668" t="s">
        <v>1501</v>
      </c>
      <c r="D1777" s="668" t="s">
        <v>1281</v>
      </c>
      <c r="E1777" s="668" t="s">
        <v>1804</v>
      </c>
      <c r="F1777" s="670" t="n">
        <v>-2014500</v>
      </c>
      <c r="G1777" s="670" t="n">
        <v>0</v>
      </c>
      <c r="H1777" s="670" t="n">
        <v>2014500</v>
      </c>
      <c r="I1777" s="670" t="n">
        <v>629231082.26</v>
      </c>
      <c r="J1777" s="671" t="s">
        <v>1503</v>
      </c>
    </row>
    <row r="1778" customFormat="false" ht="15" hidden="false" customHeight="false" outlineLevel="0" collapsed="false">
      <c r="A1778" s="668" t="s">
        <v>1805</v>
      </c>
      <c r="B1778" s="669" t="n">
        <v>44505</v>
      </c>
      <c r="C1778" s="668" t="s">
        <v>1501</v>
      </c>
      <c r="D1778" s="668" t="s">
        <v>1281</v>
      </c>
      <c r="E1778" s="668" t="s">
        <v>1806</v>
      </c>
      <c r="F1778" s="670" t="n">
        <v>-1002128</v>
      </c>
      <c r="G1778" s="670" t="n">
        <v>0</v>
      </c>
      <c r="H1778" s="670" t="n">
        <v>1002128</v>
      </c>
      <c r="I1778" s="670" t="n">
        <v>630233210.26</v>
      </c>
      <c r="J1778" s="671" t="s">
        <v>1503</v>
      </c>
    </row>
    <row r="1779" customFormat="false" ht="15" hidden="false" customHeight="false" outlineLevel="0" collapsed="false">
      <c r="A1779" s="668" t="s">
        <v>1807</v>
      </c>
      <c r="B1779" s="669" t="n">
        <v>44506</v>
      </c>
      <c r="C1779" s="668" t="s">
        <v>1501</v>
      </c>
      <c r="D1779" s="668" t="s">
        <v>1281</v>
      </c>
      <c r="E1779" s="668" t="s">
        <v>1525</v>
      </c>
      <c r="F1779" s="670" t="n">
        <v>-4000000</v>
      </c>
      <c r="G1779" s="670" t="n">
        <v>0</v>
      </c>
      <c r="H1779" s="670" t="n">
        <v>4000000</v>
      </c>
      <c r="I1779" s="670" t="n">
        <v>634233210.26</v>
      </c>
      <c r="J1779" s="671" t="s">
        <v>1503</v>
      </c>
    </row>
    <row r="1780" customFormat="false" ht="15" hidden="false" customHeight="false" outlineLevel="0" collapsed="false">
      <c r="A1780" s="668" t="s">
        <v>1808</v>
      </c>
      <c r="B1780" s="669" t="n">
        <v>44509</v>
      </c>
      <c r="C1780" s="668" t="s">
        <v>1501</v>
      </c>
      <c r="D1780" s="668" t="s">
        <v>1281</v>
      </c>
      <c r="E1780" s="668" t="s">
        <v>1512</v>
      </c>
      <c r="F1780" s="670" t="n">
        <v>-1896700</v>
      </c>
      <c r="G1780" s="670" t="n">
        <v>0</v>
      </c>
      <c r="H1780" s="670" t="n">
        <v>1896700</v>
      </c>
      <c r="I1780" s="670" t="n">
        <v>636129910.26</v>
      </c>
      <c r="J1780" s="671" t="s">
        <v>1503</v>
      </c>
    </row>
    <row r="1781" customFormat="false" ht="15" hidden="false" customHeight="false" outlineLevel="0" collapsed="false">
      <c r="A1781" s="668" t="s">
        <v>1809</v>
      </c>
      <c r="B1781" s="669" t="n">
        <v>44511</v>
      </c>
      <c r="C1781" s="668" t="s">
        <v>1501</v>
      </c>
      <c r="D1781" s="668" t="s">
        <v>1281</v>
      </c>
      <c r="E1781" s="668" t="s">
        <v>1810</v>
      </c>
      <c r="F1781" s="670" t="n">
        <v>-85000000</v>
      </c>
      <c r="G1781" s="670" t="n">
        <v>0</v>
      </c>
      <c r="H1781" s="670" t="n">
        <v>85000000</v>
      </c>
      <c r="I1781" s="670" t="n">
        <v>721129910.26</v>
      </c>
      <c r="J1781" s="671" t="s">
        <v>1503</v>
      </c>
    </row>
    <row r="1782" customFormat="false" ht="15" hidden="false" customHeight="false" outlineLevel="0" collapsed="false">
      <c r="A1782" s="668" t="s">
        <v>1811</v>
      </c>
      <c r="B1782" s="669" t="n">
        <v>44512</v>
      </c>
      <c r="C1782" s="668" t="s">
        <v>1501</v>
      </c>
      <c r="D1782" s="668" t="s">
        <v>1281</v>
      </c>
      <c r="E1782" s="668" t="s">
        <v>1510</v>
      </c>
      <c r="F1782" s="670" t="n">
        <v>-87138000</v>
      </c>
      <c r="G1782" s="670" t="n">
        <v>0</v>
      </c>
      <c r="H1782" s="670" t="n">
        <v>87138000</v>
      </c>
      <c r="I1782" s="670" t="n">
        <v>808267910.26</v>
      </c>
      <c r="J1782" s="671" t="s">
        <v>1503</v>
      </c>
    </row>
    <row r="1783" customFormat="false" ht="15" hidden="false" customHeight="false" outlineLevel="0" collapsed="false">
      <c r="A1783" s="668" t="s">
        <v>1812</v>
      </c>
      <c r="B1783" s="669" t="n">
        <v>44513</v>
      </c>
      <c r="C1783" s="668" t="s">
        <v>1501</v>
      </c>
      <c r="D1783" s="668" t="s">
        <v>1281</v>
      </c>
      <c r="E1783" s="668" t="s">
        <v>1525</v>
      </c>
      <c r="F1783" s="670" t="n">
        <v>-4000000</v>
      </c>
      <c r="G1783" s="670" t="n">
        <v>0</v>
      </c>
      <c r="H1783" s="670" t="n">
        <v>4000000</v>
      </c>
      <c r="I1783" s="670" t="n">
        <v>812267910.26</v>
      </c>
      <c r="J1783" s="671" t="s">
        <v>1503</v>
      </c>
    </row>
    <row r="1784" customFormat="false" ht="15" hidden="false" customHeight="false" outlineLevel="0" collapsed="false">
      <c r="A1784" s="668" t="s">
        <v>1813</v>
      </c>
      <c r="B1784" s="669" t="n">
        <v>44515</v>
      </c>
      <c r="C1784" s="668" t="s">
        <v>1501</v>
      </c>
      <c r="D1784" s="668" t="s">
        <v>1281</v>
      </c>
      <c r="E1784" s="668" t="s">
        <v>1512</v>
      </c>
      <c r="F1784" s="670" t="n">
        <v>-25195800</v>
      </c>
      <c r="G1784" s="670" t="n">
        <v>0</v>
      </c>
      <c r="H1784" s="670" t="n">
        <v>25195800</v>
      </c>
      <c r="I1784" s="670" t="n">
        <v>837463710.26</v>
      </c>
      <c r="J1784" s="671" t="s">
        <v>1503</v>
      </c>
    </row>
    <row r="1785" customFormat="false" ht="15" hidden="false" customHeight="false" outlineLevel="0" collapsed="false">
      <c r="A1785" s="668" t="s">
        <v>1814</v>
      </c>
      <c r="B1785" s="669" t="n">
        <v>44515</v>
      </c>
      <c r="C1785" s="668" t="s">
        <v>1501</v>
      </c>
      <c r="D1785" s="668" t="s">
        <v>1281</v>
      </c>
      <c r="E1785" s="668" t="s">
        <v>1815</v>
      </c>
      <c r="F1785" s="670" t="n">
        <v>-44700</v>
      </c>
      <c r="G1785" s="670" t="n">
        <v>0</v>
      </c>
      <c r="H1785" s="670" t="n">
        <v>44700</v>
      </c>
      <c r="I1785" s="670" t="n">
        <v>837508410.26</v>
      </c>
      <c r="J1785" s="671" t="s">
        <v>1503</v>
      </c>
    </row>
    <row r="1786" customFormat="false" ht="15" hidden="false" customHeight="false" outlineLevel="0" collapsed="false">
      <c r="A1786" s="668" t="s">
        <v>1814</v>
      </c>
      <c r="B1786" s="669" t="n">
        <v>44515</v>
      </c>
      <c r="C1786" s="668" t="s">
        <v>1501</v>
      </c>
      <c r="D1786" s="668" t="s">
        <v>1281</v>
      </c>
      <c r="E1786" s="668" t="s">
        <v>1816</v>
      </c>
      <c r="F1786" s="670" t="n">
        <v>-17625438</v>
      </c>
      <c r="G1786" s="670" t="n">
        <v>0</v>
      </c>
      <c r="H1786" s="670" t="n">
        <v>17625438</v>
      </c>
      <c r="I1786" s="670" t="n">
        <v>855133848.26</v>
      </c>
      <c r="J1786" s="671" t="s">
        <v>1503</v>
      </c>
    </row>
    <row r="1787" customFormat="false" ht="15" hidden="false" customHeight="false" outlineLevel="0" collapsed="false">
      <c r="A1787" s="668" t="s">
        <v>1817</v>
      </c>
      <c r="B1787" s="669" t="n">
        <v>44518</v>
      </c>
      <c r="C1787" s="668" t="s">
        <v>1501</v>
      </c>
      <c r="D1787" s="668" t="s">
        <v>1281</v>
      </c>
      <c r="E1787" s="668" t="s">
        <v>1519</v>
      </c>
      <c r="F1787" s="670" t="n">
        <v>-83000000</v>
      </c>
      <c r="G1787" s="670" t="n">
        <v>0</v>
      </c>
      <c r="H1787" s="670" t="n">
        <v>83000000</v>
      </c>
      <c r="I1787" s="670" t="n">
        <v>938133848.26</v>
      </c>
      <c r="J1787" s="671" t="s">
        <v>1503</v>
      </c>
    </row>
    <row r="1788" customFormat="false" ht="15" hidden="false" customHeight="false" outlineLevel="0" collapsed="false">
      <c r="A1788" s="668" t="s">
        <v>1818</v>
      </c>
      <c r="B1788" s="669" t="n">
        <v>44519</v>
      </c>
      <c r="C1788" s="668" t="s">
        <v>1501</v>
      </c>
      <c r="D1788" s="668" t="s">
        <v>1281</v>
      </c>
      <c r="E1788" s="668" t="s">
        <v>1819</v>
      </c>
      <c r="F1788" s="670" t="n">
        <v>-189000</v>
      </c>
      <c r="G1788" s="670" t="n">
        <v>0</v>
      </c>
      <c r="H1788" s="670" t="n">
        <v>189000</v>
      </c>
      <c r="I1788" s="670" t="n">
        <v>938322848.26</v>
      </c>
      <c r="J1788" s="671" t="s">
        <v>1503</v>
      </c>
    </row>
    <row r="1789" customFormat="false" ht="15" hidden="false" customHeight="false" outlineLevel="0" collapsed="false">
      <c r="A1789" s="668" t="s">
        <v>1820</v>
      </c>
      <c r="B1789" s="669" t="n">
        <v>44520</v>
      </c>
      <c r="C1789" s="668" t="s">
        <v>1501</v>
      </c>
      <c r="D1789" s="668" t="s">
        <v>1281</v>
      </c>
      <c r="E1789" s="668" t="s">
        <v>1525</v>
      </c>
      <c r="F1789" s="670" t="n">
        <v>-4000000</v>
      </c>
      <c r="G1789" s="670" t="n">
        <v>0</v>
      </c>
      <c r="H1789" s="670" t="n">
        <v>4000000</v>
      </c>
      <c r="I1789" s="670" t="n">
        <v>942322848.26</v>
      </c>
      <c r="J1789" s="671" t="s">
        <v>1503</v>
      </c>
    </row>
    <row r="1790" customFormat="false" ht="15" hidden="false" customHeight="false" outlineLevel="0" collapsed="false">
      <c r="A1790" s="668" t="s">
        <v>1821</v>
      </c>
      <c r="B1790" s="669" t="n">
        <v>44523</v>
      </c>
      <c r="C1790" s="668" t="s">
        <v>1501</v>
      </c>
      <c r="D1790" s="668" t="s">
        <v>1281</v>
      </c>
      <c r="E1790" s="668" t="s">
        <v>1512</v>
      </c>
      <c r="F1790" s="670" t="n">
        <v>-3095500</v>
      </c>
      <c r="G1790" s="670" t="n">
        <v>0</v>
      </c>
      <c r="H1790" s="670" t="n">
        <v>3095500</v>
      </c>
      <c r="I1790" s="670" t="n">
        <v>945418348.26</v>
      </c>
      <c r="J1790" s="671" t="s">
        <v>1503</v>
      </c>
    </row>
    <row r="1791" customFormat="false" ht="15" hidden="false" customHeight="false" outlineLevel="0" collapsed="false">
      <c r="A1791" s="668" t="s">
        <v>1822</v>
      </c>
      <c r="B1791" s="669" t="n">
        <v>44525</v>
      </c>
      <c r="C1791" s="668" t="s">
        <v>1501</v>
      </c>
      <c r="D1791" s="668" t="s">
        <v>1281</v>
      </c>
      <c r="E1791" s="668" t="s">
        <v>1519</v>
      </c>
      <c r="F1791" s="670" t="n">
        <v>-85000000</v>
      </c>
      <c r="G1791" s="670" t="n">
        <v>0</v>
      </c>
      <c r="H1791" s="670" t="n">
        <v>85000000</v>
      </c>
      <c r="I1791" s="670" t="n">
        <v>1030418348.26</v>
      </c>
      <c r="J1791" s="671" t="s">
        <v>1503</v>
      </c>
    </row>
    <row r="1792" customFormat="false" ht="15" hidden="false" customHeight="false" outlineLevel="0" collapsed="false">
      <c r="A1792" s="668" t="s">
        <v>1823</v>
      </c>
      <c r="B1792" s="669" t="n">
        <v>44527</v>
      </c>
      <c r="C1792" s="668" t="s">
        <v>1501</v>
      </c>
      <c r="D1792" s="668" t="s">
        <v>1281</v>
      </c>
      <c r="E1792" s="668" t="s">
        <v>1578</v>
      </c>
      <c r="F1792" s="670" t="n">
        <v>-4000000</v>
      </c>
      <c r="G1792" s="670" t="n">
        <v>0</v>
      </c>
      <c r="H1792" s="670" t="n">
        <v>4000000</v>
      </c>
      <c r="I1792" s="670" t="n">
        <v>1034418348.26</v>
      </c>
      <c r="J1792" s="671" t="s">
        <v>1503</v>
      </c>
    </row>
    <row r="1793" customFormat="false" ht="15" hidden="false" customHeight="false" outlineLevel="0" collapsed="false">
      <c r="A1793" s="668" t="s">
        <v>1824</v>
      </c>
      <c r="B1793" s="669" t="n">
        <v>44529</v>
      </c>
      <c r="C1793" s="668" t="s">
        <v>1501</v>
      </c>
      <c r="D1793" s="668" t="s">
        <v>1281</v>
      </c>
      <c r="E1793" s="668" t="s">
        <v>1512</v>
      </c>
      <c r="F1793" s="670" t="n">
        <v>-2634900</v>
      </c>
      <c r="G1793" s="670" t="n">
        <v>0</v>
      </c>
      <c r="H1793" s="670" t="n">
        <v>2634900</v>
      </c>
      <c r="I1793" s="670" t="n">
        <v>1037053248.26</v>
      </c>
      <c r="J1793" s="671" t="s">
        <v>1503</v>
      </c>
    </row>
    <row r="1794" customFormat="false" ht="15" hidden="false" customHeight="false" outlineLevel="0" collapsed="false">
      <c r="A1794" s="668" t="s">
        <v>1825</v>
      </c>
      <c r="B1794" s="669" t="n">
        <v>44530</v>
      </c>
      <c r="C1794" s="668" t="s">
        <v>1501</v>
      </c>
      <c r="D1794" s="668" t="s">
        <v>1281</v>
      </c>
      <c r="E1794" s="668" t="s">
        <v>1519</v>
      </c>
      <c r="F1794" s="670" t="n">
        <v>-10550000</v>
      </c>
      <c r="G1794" s="670" t="n">
        <v>0</v>
      </c>
      <c r="H1794" s="670" t="n">
        <v>10550000</v>
      </c>
      <c r="I1794" s="670" t="n">
        <v>1047603248.26</v>
      </c>
      <c r="J1794" s="671" t="s">
        <v>1503</v>
      </c>
    </row>
    <row r="1795" customFormat="false" ht="15" hidden="false" customHeight="false" outlineLevel="0" collapsed="false">
      <c r="A1795" s="668" t="s">
        <v>1826</v>
      </c>
      <c r="B1795" s="669" t="n">
        <v>44501</v>
      </c>
      <c r="C1795" s="668" t="s">
        <v>1501</v>
      </c>
      <c r="D1795" s="668" t="s">
        <v>1281</v>
      </c>
      <c r="E1795" s="668" t="s">
        <v>1827</v>
      </c>
      <c r="F1795" s="670" t="n">
        <v>7900000</v>
      </c>
      <c r="G1795" s="670" t="n">
        <v>7900000</v>
      </c>
      <c r="H1795" s="670" t="n">
        <v>0</v>
      </c>
      <c r="I1795" s="670" t="n">
        <v>1039703248.26</v>
      </c>
      <c r="J1795" s="671" t="s">
        <v>1508</v>
      </c>
    </row>
    <row r="1796" customFormat="false" ht="15" hidden="false" customHeight="false" outlineLevel="0" collapsed="false">
      <c r="A1796" s="668" t="s">
        <v>1826</v>
      </c>
      <c r="B1796" s="669" t="n">
        <v>44501</v>
      </c>
      <c r="C1796" s="668" t="s">
        <v>1501</v>
      </c>
      <c r="D1796" s="668" t="s">
        <v>1281</v>
      </c>
      <c r="E1796" s="668" t="s">
        <v>1827</v>
      </c>
      <c r="F1796" s="670" t="n">
        <v>10200000</v>
      </c>
      <c r="G1796" s="670" t="n">
        <v>10200000</v>
      </c>
      <c r="H1796" s="670" t="n">
        <v>0</v>
      </c>
      <c r="I1796" s="670" t="n">
        <v>1029503248.26</v>
      </c>
      <c r="J1796" s="671" t="s">
        <v>1508</v>
      </c>
    </row>
    <row r="1797" customFormat="false" ht="15" hidden="false" customHeight="false" outlineLevel="0" collapsed="false">
      <c r="A1797" s="668" t="s">
        <v>1828</v>
      </c>
      <c r="B1797" s="669" t="n">
        <v>44503</v>
      </c>
      <c r="C1797" s="668" t="s">
        <v>1501</v>
      </c>
      <c r="D1797" s="668" t="s">
        <v>1281</v>
      </c>
      <c r="E1797" s="668" t="s">
        <v>1827</v>
      </c>
      <c r="F1797" s="670" t="n">
        <v>31000000</v>
      </c>
      <c r="G1797" s="670" t="n">
        <v>31000000</v>
      </c>
      <c r="H1797" s="670" t="n">
        <v>0</v>
      </c>
      <c r="I1797" s="670" t="n">
        <v>998503248.26</v>
      </c>
      <c r="J1797" s="671" t="s">
        <v>1508</v>
      </c>
    </row>
    <row r="1798" customFormat="false" ht="15" hidden="false" customHeight="false" outlineLevel="0" collapsed="false">
      <c r="A1798" s="668" t="s">
        <v>1829</v>
      </c>
      <c r="B1798" s="669" t="n">
        <v>44504</v>
      </c>
      <c r="C1798" s="668" t="s">
        <v>1501</v>
      </c>
      <c r="D1798" s="668" t="s">
        <v>1281</v>
      </c>
      <c r="E1798" s="668" t="s">
        <v>1827</v>
      </c>
      <c r="F1798" s="670" t="n">
        <v>9100000</v>
      </c>
      <c r="G1798" s="670" t="n">
        <v>9100000</v>
      </c>
      <c r="H1798" s="670" t="n">
        <v>0</v>
      </c>
      <c r="I1798" s="670" t="n">
        <v>989403248.26</v>
      </c>
      <c r="J1798" s="671" t="s">
        <v>1508</v>
      </c>
    </row>
    <row r="1799" customFormat="false" ht="15" hidden="false" customHeight="false" outlineLevel="0" collapsed="false">
      <c r="A1799" s="668" t="s">
        <v>1829</v>
      </c>
      <c r="B1799" s="669" t="n">
        <v>44504</v>
      </c>
      <c r="C1799" s="668" t="s">
        <v>1501</v>
      </c>
      <c r="D1799" s="668" t="s">
        <v>1281</v>
      </c>
      <c r="E1799" s="668" t="s">
        <v>1827</v>
      </c>
      <c r="F1799" s="670" t="n">
        <v>192500000</v>
      </c>
      <c r="G1799" s="670" t="n">
        <v>192500000</v>
      </c>
      <c r="H1799" s="670" t="n">
        <v>0</v>
      </c>
      <c r="I1799" s="670" t="n">
        <v>796903248.26</v>
      </c>
      <c r="J1799" s="671" t="s">
        <v>1508</v>
      </c>
    </row>
    <row r="1800" customFormat="false" ht="15" hidden="false" customHeight="false" outlineLevel="0" collapsed="false">
      <c r="A1800" s="668" t="s">
        <v>1829</v>
      </c>
      <c r="B1800" s="669" t="n">
        <v>44504</v>
      </c>
      <c r="C1800" s="668" t="s">
        <v>1501</v>
      </c>
      <c r="D1800" s="668" t="s">
        <v>1281</v>
      </c>
      <c r="E1800" s="668" t="s">
        <v>1827</v>
      </c>
      <c r="F1800" s="670" t="n">
        <v>9700000</v>
      </c>
      <c r="G1800" s="670" t="n">
        <v>9700000</v>
      </c>
      <c r="H1800" s="670" t="n">
        <v>0</v>
      </c>
      <c r="I1800" s="670" t="n">
        <v>787203248.26</v>
      </c>
      <c r="J1800" s="671" t="s">
        <v>1508</v>
      </c>
    </row>
    <row r="1801" customFormat="false" ht="15" hidden="false" customHeight="false" outlineLevel="0" collapsed="false">
      <c r="A1801" s="668" t="s">
        <v>1830</v>
      </c>
      <c r="B1801" s="669" t="n">
        <v>44505</v>
      </c>
      <c r="C1801" s="668" t="s">
        <v>1501</v>
      </c>
      <c r="D1801" s="668" t="s">
        <v>1281</v>
      </c>
      <c r="E1801" s="668" t="s">
        <v>1599</v>
      </c>
      <c r="F1801" s="670" t="n">
        <v>10000</v>
      </c>
      <c r="G1801" s="670" t="n">
        <v>10000</v>
      </c>
      <c r="H1801" s="670" t="n">
        <v>0</v>
      </c>
      <c r="I1801" s="670" t="n">
        <v>787193248.26</v>
      </c>
      <c r="J1801" s="671" t="s">
        <v>1508</v>
      </c>
    </row>
    <row r="1802" customFormat="false" ht="15" hidden="false" customHeight="false" outlineLevel="0" collapsed="false">
      <c r="A1802" s="668" t="s">
        <v>1831</v>
      </c>
      <c r="B1802" s="669" t="n">
        <v>44508</v>
      </c>
      <c r="C1802" s="668" t="s">
        <v>1501</v>
      </c>
      <c r="D1802" s="668" t="s">
        <v>1281</v>
      </c>
      <c r="E1802" s="668" t="s">
        <v>1827</v>
      </c>
      <c r="F1802" s="670" t="n">
        <v>14600000</v>
      </c>
      <c r="G1802" s="670" t="n">
        <v>14600000</v>
      </c>
      <c r="H1802" s="670" t="n">
        <v>0</v>
      </c>
      <c r="I1802" s="670" t="n">
        <v>772593248.26</v>
      </c>
      <c r="J1802" s="671" t="s">
        <v>1508</v>
      </c>
    </row>
    <row r="1803" customFormat="false" ht="15" hidden="false" customHeight="false" outlineLevel="0" collapsed="false">
      <c r="A1803" s="668" t="s">
        <v>1832</v>
      </c>
      <c r="B1803" s="669" t="n">
        <v>44509</v>
      </c>
      <c r="C1803" s="668" t="s">
        <v>1501</v>
      </c>
      <c r="D1803" s="668" t="s">
        <v>1281</v>
      </c>
      <c r="E1803" s="668" t="s">
        <v>1827</v>
      </c>
      <c r="F1803" s="670" t="n">
        <v>10100000</v>
      </c>
      <c r="G1803" s="670" t="n">
        <v>10100000</v>
      </c>
      <c r="H1803" s="670" t="n">
        <v>0</v>
      </c>
      <c r="I1803" s="670" t="n">
        <v>762493248.26</v>
      </c>
      <c r="J1803" s="671" t="s">
        <v>1508</v>
      </c>
    </row>
    <row r="1804" customFormat="false" ht="15" hidden="false" customHeight="false" outlineLevel="0" collapsed="false">
      <c r="A1804" s="668" t="s">
        <v>1833</v>
      </c>
      <c r="B1804" s="669" t="n">
        <v>44510</v>
      </c>
      <c r="C1804" s="668" t="s">
        <v>1501</v>
      </c>
      <c r="D1804" s="668" t="s">
        <v>1281</v>
      </c>
      <c r="E1804" s="668" t="s">
        <v>1827</v>
      </c>
      <c r="F1804" s="670" t="n">
        <v>30200000</v>
      </c>
      <c r="G1804" s="670" t="n">
        <v>30200000</v>
      </c>
      <c r="H1804" s="670" t="n">
        <v>0</v>
      </c>
      <c r="I1804" s="670" t="n">
        <v>732293248.26</v>
      </c>
      <c r="J1804" s="671" t="s">
        <v>1508</v>
      </c>
    </row>
    <row r="1805" customFormat="false" ht="15" hidden="false" customHeight="false" outlineLevel="0" collapsed="false">
      <c r="A1805" s="668" t="s">
        <v>1834</v>
      </c>
      <c r="B1805" s="669" t="n">
        <v>44511</v>
      </c>
      <c r="C1805" s="668" t="s">
        <v>1501</v>
      </c>
      <c r="D1805" s="668" t="s">
        <v>1281</v>
      </c>
      <c r="E1805" s="668" t="s">
        <v>1827</v>
      </c>
      <c r="F1805" s="670" t="n">
        <v>85000000</v>
      </c>
      <c r="G1805" s="670" t="n">
        <v>85000000</v>
      </c>
      <c r="H1805" s="670" t="n">
        <v>0</v>
      </c>
      <c r="I1805" s="670" t="n">
        <v>647293248.26</v>
      </c>
      <c r="J1805" s="671" t="s">
        <v>1508</v>
      </c>
    </row>
    <row r="1806" customFormat="false" ht="15" hidden="false" customHeight="false" outlineLevel="0" collapsed="false">
      <c r="A1806" s="668" t="s">
        <v>1835</v>
      </c>
      <c r="B1806" s="669" t="n">
        <v>44513</v>
      </c>
      <c r="C1806" s="668" t="s">
        <v>1501</v>
      </c>
      <c r="D1806" s="668" t="s">
        <v>1281</v>
      </c>
      <c r="E1806" s="668" t="s">
        <v>1827</v>
      </c>
      <c r="F1806" s="670" t="n">
        <v>17100000</v>
      </c>
      <c r="G1806" s="670" t="n">
        <v>17100000</v>
      </c>
      <c r="H1806" s="670" t="n">
        <v>0</v>
      </c>
      <c r="I1806" s="670" t="n">
        <v>630193248.26</v>
      </c>
      <c r="J1806" s="671" t="s">
        <v>1508</v>
      </c>
    </row>
    <row r="1807" customFormat="false" ht="15" hidden="false" customHeight="false" outlineLevel="0" collapsed="false">
      <c r="A1807" s="668" t="s">
        <v>1836</v>
      </c>
      <c r="B1807" s="669" t="n">
        <v>44512</v>
      </c>
      <c r="C1807" s="668" t="s">
        <v>1501</v>
      </c>
      <c r="D1807" s="668" t="s">
        <v>1281</v>
      </c>
      <c r="E1807" s="668" t="s">
        <v>1827</v>
      </c>
      <c r="F1807" s="670" t="n">
        <v>89000000</v>
      </c>
      <c r="G1807" s="670" t="n">
        <v>89000000</v>
      </c>
      <c r="H1807" s="670" t="n">
        <v>0</v>
      </c>
      <c r="I1807" s="670" t="n">
        <v>541193248.26</v>
      </c>
      <c r="J1807" s="671" t="s">
        <v>1508</v>
      </c>
    </row>
    <row r="1808" customFormat="false" ht="15" hidden="false" customHeight="false" outlineLevel="0" collapsed="false">
      <c r="A1808" s="668" t="s">
        <v>1837</v>
      </c>
      <c r="B1808" s="669" t="n">
        <v>44512</v>
      </c>
      <c r="C1808" s="668" t="s">
        <v>1501</v>
      </c>
      <c r="D1808" s="668" t="s">
        <v>1281</v>
      </c>
      <c r="E1808" s="668" t="s">
        <v>1599</v>
      </c>
      <c r="F1808" s="670" t="n">
        <v>10000</v>
      </c>
      <c r="G1808" s="670" t="n">
        <v>10000</v>
      </c>
      <c r="H1808" s="670" t="n">
        <v>0</v>
      </c>
      <c r="I1808" s="670" t="n">
        <v>541183248.26</v>
      </c>
      <c r="J1808" s="671" t="s">
        <v>1508</v>
      </c>
    </row>
    <row r="1809" customFormat="false" ht="15" hidden="false" customHeight="false" outlineLevel="0" collapsed="false">
      <c r="A1809" s="668" t="s">
        <v>1838</v>
      </c>
      <c r="B1809" s="669" t="n">
        <v>44515</v>
      </c>
      <c r="C1809" s="668" t="s">
        <v>1501</v>
      </c>
      <c r="D1809" s="668" t="s">
        <v>1281</v>
      </c>
      <c r="E1809" s="668" t="s">
        <v>1827</v>
      </c>
      <c r="F1809" s="670" t="n">
        <v>44100000</v>
      </c>
      <c r="G1809" s="670" t="n">
        <v>44100000</v>
      </c>
      <c r="H1809" s="670" t="n">
        <v>0</v>
      </c>
      <c r="I1809" s="670" t="n">
        <v>497083248.26</v>
      </c>
      <c r="J1809" s="671" t="s">
        <v>1508</v>
      </c>
    </row>
    <row r="1810" customFormat="false" ht="15" hidden="false" customHeight="false" outlineLevel="0" collapsed="false">
      <c r="A1810" s="668" t="s">
        <v>1839</v>
      </c>
      <c r="B1810" s="669" t="n">
        <v>44515</v>
      </c>
      <c r="C1810" s="668" t="s">
        <v>1501</v>
      </c>
      <c r="D1810" s="668" t="s">
        <v>1281</v>
      </c>
      <c r="E1810" s="668" t="s">
        <v>1827</v>
      </c>
      <c r="F1810" s="670" t="n">
        <v>75800000</v>
      </c>
      <c r="G1810" s="670" t="n">
        <v>75800000</v>
      </c>
      <c r="H1810" s="670" t="n">
        <v>0</v>
      </c>
      <c r="I1810" s="670" t="n">
        <v>421283248.26</v>
      </c>
      <c r="J1810" s="671" t="s">
        <v>1508</v>
      </c>
    </row>
    <row r="1811" customFormat="false" ht="15" hidden="false" customHeight="false" outlineLevel="0" collapsed="false">
      <c r="A1811" s="668" t="s">
        <v>1840</v>
      </c>
      <c r="B1811" s="669" t="n">
        <v>44517</v>
      </c>
      <c r="C1811" s="668" t="s">
        <v>1501</v>
      </c>
      <c r="D1811" s="668" t="s">
        <v>1281</v>
      </c>
      <c r="E1811" s="668" t="s">
        <v>1827</v>
      </c>
      <c r="F1811" s="670" t="n">
        <v>17800000</v>
      </c>
      <c r="G1811" s="670" t="n">
        <v>17800000</v>
      </c>
      <c r="H1811" s="670" t="n">
        <v>0</v>
      </c>
      <c r="I1811" s="670" t="n">
        <v>403483248.26</v>
      </c>
      <c r="J1811" s="671" t="s">
        <v>1508</v>
      </c>
    </row>
    <row r="1812" customFormat="false" ht="15" hidden="false" customHeight="false" outlineLevel="0" collapsed="false">
      <c r="A1812" s="668" t="s">
        <v>1841</v>
      </c>
      <c r="B1812" s="669" t="n">
        <v>44518</v>
      </c>
      <c r="C1812" s="668" t="s">
        <v>1501</v>
      </c>
      <c r="D1812" s="668" t="s">
        <v>1281</v>
      </c>
      <c r="E1812" s="668" t="s">
        <v>1827</v>
      </c>
      <c r="F1812" s="670" t="n">
        <v>88000000</v>
      </c>
      <c r="G1812" s="670" t="n">
        <v>88000000</v>
      </c>
      <c r="H1812" s="670" t="n">
        <v>0</v>
      </c>
      <c r="I1812" s="670" t="n">
        <v>315483248.26</v>
      </c>
      <c r="J1812" s="671" t="s">
        <v>1508</v>
      </c>
    </row>
    <row r="1813" customFormat="false" ht="15" hidden="false" customHeight="false" outlineLevel="0" collapsed="false">
      <c r="A1813" s="668" t="s">
        <v>1842</v>
      </c>
      <c r="B1813" s="669" t="n">
        <v>44519</v>
      </c>
      <c r="C1813" s="668" t="s">
        <v>1501</v>
      </c>
      <c r="D1813" s="668" t="s">
        <v>1281</v>
      </c>
      <c r="E1813" s="668" t="s">
        <v>1599</v>
      </c>
      <c r="F1813" s="670" t="n">
        <v>25000</v>
      </c>
      <c r="G1813" s="670" t="n">
        <v>25000</v>
      </c>
      <c r="H1813" s="670" t="n">
        <v>0</v>
      </c>
      <c r="I1813" s="670" t="n">
        <v>315458248.26</v>
      </c>
      <c r="J1813" s="671" t="s">
        <v>1508</v>
      </c>
    </row>
    <row r="1814" customFormat="false" ht="15" hidden="false" customHeight="false" outlineLevel="0" collapsed="false">
      <c r="A1814" s="668" t="s">
        <v>1843</v>
      </c>
      <c r="B1814" s="669" t="n">
        <v>44520</v>
      </c>
      <c r="C1814" s="668" t="s">
        <v>1501</v>
      </c>
      <c r="D1814" s="668" t="s">
        <v>1281</v>
      </c>
      <c r="E1814" s="668" t="s">
        <v>1844</v>
      </c>
      <c r="F1814" s="670" t="n">
        <v>75200000</v>
      </c>
      <c r="G1814" s="670" t="n">
        <v>75200000</v>
      </c>
      <c r="H1814" s="670" t="n">
        <v>0</v>
      </c>
      <c r="I1814" s="670" t="n">
        <v>240258248.26</v>
      </c>
      <c r="J1814" s="671" t="s">
        <v>1508</v>
      </c>
    </row>
    <row r="1815" customFormat="false" ht="15" hidden="false" customHeight="false" outlineLevel="0" collapsed="false">
      <c r="A1815" s="668" t="s">
        <v>1845</v>
      </c>
      <c r="B1815" s="669" t="n">
        <v>44522</v>
      </c>
      <c r="C1815" s="668" t="s">
        <v>1501</v>
      </c>
      <c r="D1815" s="668" t="s">
        <v>1281</v>
      </c>
      <c r="E1815" s="668" t="s">
        <v>1827</v>
      </c>
      <c r="F1815" s="670" t="n">
        <v>9400000</v>
      </c>
      <c r="G1815" s="670" t="n">
        <v>9400000</v>
      </c>
      <c r="H1815" s="670" t="n">
        <v>0</v>
      </c>
      <c r="I1815" s="670" t="n">
        <v>230858248.26</v>
      </c>
      <c r="J1815" s="671" t="s">
        <v>1508</v>
      </c>
    </row>
    <row r="1816" customFormat="false" ht="15" hidden="false" customHeight="false" outlineLevel="0" collapsed="false">
      <c r="A1816" s="668" t="s">
        <v>1846</v>
      </c>
      <c r="B1816" s="669" t="n">
        <v>44523</v>
      </c>
      <c r="C1816" s="668" t="s">
        <v>1501</v>
      </c>
      <c r="D1816" s="668" t="s">
        <v>1281</v>
      </c>
      <c r="E1816" s="668" t="s">
        <v>1827</v>
      </c>
      <c r="F1816" s="670" t="n">
        <v>23800000</v>
      </c>
      <c r="G1816" s="670" t="n">
        <v>23800000</v>
      </c>
      <c r="H1816" s="670" t="n">
        <v>0</v>
      </c>
      <c r="I1816" s="670" t="n">
        <v>207058248.26</v>
      </c>
      <c r="J1816" s="671" t="s">
        <v>1508</v>
      </c>
    </row>
    <row r="1817" customFormat="false" ht="15" hidden="false" customHeight="false" outlineLevel="0" collapsed="false">
      <c r="A1817" s="668" t="s">
        <v>1847</v>
      </c>
      <c r="B1817" s="669" t="n">
        <v>44524</v>
      </c>
      <c r="C1817" s="668" t="s">
        <v>1501</v>
      </c>
      <c r="D1817" s="668" t="s">
        <v>1281</v>
      </c>
      <c r="E1817" s="668" t="s">
        <v>1827</v>
      </c>
      <c r="F1817" s="670" t="n">
        <v>25300000</v>
      </c>
      <c r="G1817" s="670" t="n">
        <v>25300000</v>
      </c>
      <c r="H1817" s="670" t="n">
        <v>0</v>
      </c>
      <c r="I1817" s="670" t="n">
        <v>181758248.26</v>
      </c>
      <c r="J1817" s="671" t="s">
        <v>1508</v>
      </c>
    </row>
    <row r="1818" customFormat="false" ht="15" hidden="false" customHeight="false" outlineLevel="0" collapsed="false">
      <c r="A1818" s="668" t="s">
        <v>1848</v>
      </c>
      <c r="B1818" s="669" t="n">
        <v>44525</v>
      </c>
      <c r="C1818" s="668" t="s">
        <v>1501</v>
      </c>
      <c r="D1818" s="668" t="s">
        <v>1281</v>
      </c>
      <c r="E1818" s="668" t="s">
        <v>1827</v>
      </c>
      <c r="F1818" s="670" t="n">
        <v>85000000</v>
      </c>
      <c r="G1818" s="670" t="n">
        <v>85000000</v>
      </c>
      <c r="H1818" s="670" t="n">
        <v>0</v>
      </c>
      <c r="I1818" s="670" t="n">
        <v>96758248.26</v>
      </c>
      <c r="J1818" s="671" t="s">
        <v>1508</v>
      </c>
    </row>
    <row r="1819" customFormat="false" ht="15" hidden="false" customHeight="false" outlineLevel="0" collapsed="false">
      <c r="A1819" s="668" t="s">
        <v>1849</v>
      </c>
      <c r="B1819" s="669" t="n">
        <v>44526</v>
      </c>
      <c r="C1819" s="668" t="s">
        <v>1501</v>
      </c>
      <c r="D1819" s="668" t="s">
        <v>1281</v>
      </c>
      <c r="E1819" s="668" t="s">
        <v>1599</v>
      </c>
      <c r="F1819" s="670" t="n">
        <v>10000</v>
      </c>
      <c r="G1819" s="670" t="n">
        <v>10000</v>
      </c>
      <c r="H1819" s="670" t="n">
        <v>0</v>
      </c>
      <c r="I1819" s="670" t="n">
        <v>96748248.26</v>
      </c>
      <c r="J1819" s="671" t="s">
        <v>1508</v>
      </c>
    </row>
    <row r="1820" customFormat="false" ht="15" hidden="false" customHeight="false" outlineLevel="0" collapsed="false">
      <c r="A1820" s="668" t="s">
        <v>1850</v>
      </c>
      <c r="B1820" s="669" t="n">
        <v>44527</v>
      </c>
      <c r="C1820" s="668" t="s">
        <v>1501</v>
      </c>
      <c r="D1820" s="668" t="s">
        <v>1281</v>
      </c>
      <c r="E1820" s="668" t="s">
        <v>1827</v>
      </c>
      <c r="F1820" s="670" t="n">
        <v>39400000</v>
      </c>
      <c r="G1820" s="670" t="n">
        <v>39400000</v>
      </c>
      <c r="H1820" s="670" t="n">
        <v>0</v>
      </c>
      <c r="I1820" s="670" t="n">
        <v>57348248.26</v>
      </c>
      <c r="J1820" s="671" t="s">
        <v>1508</v>
      </c>
    </row>
    <row r="1821" customFormat="false" ht="15" hidden="false" customHeight="false" outlineLevel="0" collapsed="false">
      <c r="A1821" s="668" t="s">
        <v>1851</v>
      </c>
      <c r="B1821" s="669" t="n">
        <v>44529</v>
      </c>
      <c r="C1821" s="668" t="s">
        <v>1501</v>
      </c>
      <c r="D1821" s="668" t="s">
        <v>1281</v>
      </c>
      <c r="E1821" s="668" t="s">
        <v>1827</v>
      </c>
      <c r="F1821" s="670" t="n">
        <v>17700000</v>
      </c>
      <c r="G1821" s="670" t="n">
        <v>17700000</v>
      </c>
      <c r="H1821" s="670" t="n">
        <v>0</v>
      </c>
      <c r="I1821" s="670" t="n">
        <v>39648248.26</v>
      </c>
      <c r="J1821" s="671" t="s">
        <v>1508</v>
      </c>
    </row>
    <row r="1822" customFormat="false" ht="15" hidden="false" customHeight="false" outlineLevel="0" collapsed="false">
      <c r="A1822" s="668" t="s">
        <v>1852</v>
      </c>
      <c r="B1822" s="669" t="n">
        <v>44530</v>
      </c>
      <c r="C1822" s="668" t="s">
        <v>1501</v>
      </c>
      <c r="D1822" s="668" t="s">
        <v>1281</v>
      </c>
      <c r="E1822" s="668" t="s">
        <v>1827</v>
      </c>
      <c r="F1822" s="670" t="n">
        <v>39500000</v>
      </c>
      <c r="G1822" s="670" t="n">
        <v>39500000</v>
      </c>
      <c r="H1822" s="670" t="n">
        <v>0</v>
      </c>
      <c r="I1822" s="670" t="n">
        <v>148248.26</v>
      </c>
      <c r="J1822" s="671" t="s">
        <v>1508</v>
      </c>
    </row>
    <row r="1823" customFormat="false" ht="15" hidden="false" customHeight="false" outlineLevel="0" collapsed="false">
      <c r="A1823" s="673"/>
      <c r="B1823" s="674"/>
      <c r="C1823" s="673"/>
      <c r="D1823" s="673"/>
      <c r="E1823" s="673"/>
      <c r="F1823" s="681"/>
      <c r="G1823" s="681"/>
      <c r="H1823" s="681"/>
      <c r="I1823" s="676" t="n">
        <v>148248.26</v>
      </c>
      <c r="J1823" s="682"/>
    </row>
    <row r="1824" customFormat="false" ht="15" hidden="false" customHeight="false" outlineLevel="0" collapsed="false">
      <c r="A1824" s="678"/>
      <c r="B1824" s="679"/>
      <c r="C1824" s="678"/>
      <c r="D1824" s="678"/>
      <c r="E1824" s="678"/>
      <c r="F1824" s="680"/>
      <c r="G1824" s="680"/>
      <c r="H1824" s="680"/>
      <c r="I1824" s="680"/>
      <c r="J1824" s="679"/>
    </row>
    <row r="1825" customFormat="false" ht="15" hidden="false" customHeight="true" outlineLevel="0" collapsed="false">
      <c r="A1825" s="664" t="s">
        <v>1853</v>
      </c>
      <c r="B1825" s="664"/>
      <c r="C1825" s="664"/>
      <c r="D1825" s="664"/>
      <c r="E1825" s="664"/>
      <c r="F1825" s="664"/>
      <c r="G1825" s="665"/>
      <c r="H1825" s="665"/>
      <c r="I1825" s="666" t="n">
        <v>2075256</v>
      </c>
      <c r="J1825" s="667"/>
    </row>
    <row r="1826" customFormat="false" ht="15" hidden="false" customHeight="false" outlineLevel="0" collapsed="false">
      <c r="A1826" s="668" t="s">
        <v>1854</v>
      </c>
      <c r="B1826" s="669" t="n">
        <v>44501</v>
      </c>
      <c r="C1826" s="668" t="s">
        <v>1285</v>
      </c>
      <c r="D1826" s="668" t="s">
        <v>1281</v>
      </c>
      <c r="E1826" s="668" t="s">
        <v>1855</v>
      </c>
      <c r="F1826" s="670" t="n">
        <v>-446154</v>
      </c>
      <c r="G1826" s="670" t="n">
        <v>0</v>
      </c>
      <c r="H1826" s="670" t="n">
        <v>446154</v>
      </c>
      <c r="I1826" s="670" t="n">
        <v>2521410</v>
      </c>
      <c r="J1826" s="671" t="s">
        <v>1283</v>
      </c>
    </row>
    <row r="1827" customFormat="false" ht="15" hidden="false" customHeight="false" outlineLevel="0" collapsed="false">
      <c r="A1827" s="668" t="s">
        <v>1856</v>
      </c>
      <c r="B1827" s="669" t="n">
        <v>44505</v>
      </c>
      <c r="C1827" s="668" t="s">
        <v>1285</v>
      </c>
      <c r="D1827" s="668" t="s">
        <v>1281</v>
      </c>
      <c r="E1827" s="668" t="s">
        <v>1857</v>
      </c>
      <c r="F1827" s="670" t="n">
        <v>-2062500</v>
      </c>
      <c r="G1827" s="670" t="n">
        <v>0</v>
      </c>
      <c r="H1827" s="670" t="n">
        <v>2062500</v>
      </c>
      <c r="I1827" s="670" t="n">
        <v>4583910</v>
      </c>
      <c r="J1827" s="671" t="s">
        <v>1283</v>
      </c>
    </row>
    <row r="1828" customFormat="false" ht="15" hidden="false" customHeight="false" outlineLevel="0" collapsed="false">
      <c r="A1828" s="668" t="s">
        <v>1856</v>
      </c>
      <c r="B1828" s="669" t="n">
        <v>44505</v>
      </c>
      <c r="C1828" s="668" t="s">
        <v>1285</v>
      </c>
      <c r="D1828" s="668" t="s">
        <v>1281</v>
      </c>
      <c r="E1828" s="668" t="s">
        <v>1855</v>
      </c>
      <c r="F1828" s="670" t="n">
        <v>-656000</v>
      </c>
      <c r="G1828" s="670" t="n">
        <v>0</v>
      </c>
      <c r="H1828" s="670" t="n">
        <v>656000</v>
      </c>
      <c r="I1828" s="670" t="n">
        <v>5239910</v>
      </c>
      <c r="J1828" s="671" t="s">
        <v>1283</v>
      </c>
    </row>
    <row r="1829" customFormat="false" ht="15" hidden="false" customHeight="false" outlineLevel="0" collapsed="false">
      <c r="A1829" s="668" t="s">
        <v>1858</v>
      </c>
      <c r="B1829" s="669" t="n">
        <v>44508</v>
      </c>
      <c r="C1829" s="668" t="s">
        <v>1285</v>
      </c>
      <c r="D1829" s="668" t="s">
        <v>1281</v>
      </c>
      <c r="E1829" s="668" t="s">
        <v>1859</v>
      </c>
      <c r="F1829" s="670" t="n">
        <v>-740504</v>
      </c>
      <c r="G1829" s="670" t="n">
        <v>0</v>
      </c>
      <c r="H1829" s="670" t="n">
        <v>740504</v>
      </c>
      <c r="I1829" s="670" t="n">
        <v>5980414</v>
      </c>
      <c r="J1829" s="671" t="s">
        <v>1283</v>
      </c>
    </row>
    <row r="1830" customFormat="false" ht="15" hidden="false" customHeight="false" outlineLevel="0" collapsed="false">
      <c r="A1830" s="668" t="s">
        <v>1858</v>
      </c>
      <c r="B1830" s="669" t="n">
        <v>44508</v>
      </c>
      <c r="C1830" s="668" t="s">
        <v>1285</v>
      </c>
      <c r="D1830" s="668" t="s">
        <v>1281</v>
      </c>
      <c r="E1830" s="668" t="s">
        <v>1855</v>
      </c>
      <c r="F1830" s="670" t="n">
        <v>-2066700</v>
      </c>
      <c r="G1830" s="670" t="n">
        <v>0</v>
      </c>
      <c r="H1830" s="670" t="n">
        <v>2066700</v>
      </c>
      <c r="I1830" s="670" t="n">
        <v>8047114</v>
      </c>
      <c r="J1830" s="671" t="s">
        <v>1283</v>
      </c>
    </row>
    <row r="1831" customFormat="false" ht="15" hidden="false" customHeight="false" outlineLevel="0" collapsed="false">
      <c r="A1831" s="668" t="s">
        <v>1858</v>
      </c>
      <c r="B1831" s="669" t="n">
        <v>44508</v>
      </c>
      <c r="C1831" s="668" t="s">
        <v>1285</v>
      </c>
      <c r="D1831" s="668" t="s">
        <v>1281</v>
      </c>
      <c r="E1831" s="668" t="s">
        <v>1859</v>
      </c>
      <c r="F1831" s="670" t="n">
        <v>-106036</v>
      </c>
      <c r="G1831" s="670" t="n">
        <v>0</v>
      </c>
      <c r="H1831" s="670" t="n">
        <v>106036</v>
      </c>
      <c r="I1831" s="670" t="n">
        <v>8153150</v>
      </c>
      <c r="J1831" s="671" t="s">
        <v>1283</v>
      </c>
    </row>
    <row r="1832" customFormat="false" ht="15" hidden="false" customHeight="false" outlineLevel="0" collapsed="false">
      <c r="A1832" s="668" t="s">
        <v>1860</v>
      </c>
      <c r="B1832" s="669" t="n">
        <v>44509</v>
      </c>
      <c r="C1832" s="668" t="s">
        <v>1285</v>
      </c>
      <c r="D1832" s="668" t="s">
        <v>1281</v>
      </c>
      <c r="E1832" s="668" t="s">
        <v>1855</v>
      </c>
      <c r="F1832" s="670" t="n">
        <v>-455000</v>
      </c>
      <c r="G1832" s="670" t="n">
        <v>0</v>
      </c>
      <c r="H1832" s="670" t="n">
        <v>455000</v>
      </c>
      <c r="I1832" s="670" t="n">
        <v>8608150</v>
      </c>
      <c r="J1832" s="671" t="s">
        <v>1283</v>
      </c>
    </row>
    <row r="1833" customFormat="false" ht="15" hidden="false" customHeight="false" outlineLevel="0" collapsed="false">
      <c r="A1833" s="668" t="s">
        <v>1860</v>
      </c>
      <c r="B1833" s="669" t="n">
        <v>44509</v>
      </c>
      <c r="C1833" s="668" t="s">
        <v>1285</v>
      </c>
      <c r="D1833" s="668" t="s">
        <v>1281</v>
      </c>
      <c r="E1833" s="668" t="s">
        <v>1861</v>
      </c>
      <c r="F1833" s="670" t="n">
        <v>-532500</v>
      </c>
      <c r="G1833" s="670" t="n">
        <v>0</v>
      </c>
      <c r="H1833" s="670" t="n">
        <v>532500</v>
      </c>
      <c r="I1833" s="670" t="n">
        <v>9140650</v>
      </c>
      <c r="J1833" s="671" t="s">
        <v>1283</v>
      </c>
    </row>
    <row r="1834" customFormat="false" ht="15" hidden="false" customHeight="false" outlineLevel="0" collapsed="false">
      <c r="A1834" s="668" t="s">
        <v>1860</v>
      </c>
      <c r="B1834" s="669" t="n">
        <v>44509</v>
      </c>
      <c r="C1834" s="668" t="s">
        <v>1285</v>
      </c>
      <c r="D1834" s="668" t="s">
        <v>1281</v>
      </c>
      <c r="E1834" s="668" t="s">
        <v>1862</v>
      </c>
      <c r="F1834" s="670" t="n">
        <v>-13066599</v>
      </c>
      <c r="G1834" s="670" t="n">
        <v>0</v>
      </c>
      <c r="H1834" s="670" t="n">
        <v>13066599</v>
      </c>
      <c r="I1834" s="670" t="n">
        <v>22207249</v>
      </c>
      <c r="J1834" s="671" t="s">
        <v>1283</v>
      </c>
    </row>
    <row r="1835" customFormat="false" ht="15" hidden="false" customHeight="false" outlineLevel="0" collapsed="false">
      <c r="A1835" s="668" t="s">
        <v>1863</v>
      </c>
      <c r="B1835" s="669" t="n">
        <v>44512</v>
      </c>
      <c r="C1835" s="668" t="s">
        <v>1285</v>
      </c>
      <c r="D1835" s="668" t="s">
        <v>1281</v>
      </c>
      <c r="E1835" s="668" t="s">
        <v>1855</v>
      </c>
      <c r="F1835" s="670" t="n">
        <v>-571800</v>
      </c>
      <c r="G1835" s="670" t="n">
        <v>0</v>
      </c>
      <c r="H1835" s="670" t="n">
        <v>571800</v>
      </c>
      <c r="I1835" s="670" t="n">
        <v>22779049</v>
      </c>
      <c r="J1835" s="671" t="s">
        <v>1283</v>
      </c>
    </row>
    <row r="1836" customFormat="false" ht="15" hidden="false" customHeight="false" outlineLevel="0" collapsed="false">
      <c r="A1836" s="668" t="s">
        <v>1864</v>
      </c>
      <c r="B1836" s="669" t="n">
        <v>44515</v>
      </c>
      <c r="C1836" s="668" t="s">
        <v>1285</v>
      </c>
      <c r="D1836" s="668" t="s">
        <v>1281</v>
      </c>
      <c r="E1836" s="668" t="s">
        <v>1855</v>
      </c>
      <c r="F1836" s="670" t="n">
        <v>-1981850</v>
      </c>
      <c r="G1836" s="670" t="n">
        <v>0</v>
      </c>
      <c r="H1836" s="670" t="n">
        <v>1981850</v>
      </c>
      <c r="I1836" s="670" t="n">
        <v>24760899</v>
      </c>
      <c r="J1836" s="671" t="s">
        <v>1283</v>
      </c>
    </row>
    <row r="1837" customFormat="false" ht="15" hidden="false" customHeight="false" outlineLevel="0" collapsed="false">
      <c r="A1837" s="668" t="s">
        <v>1865</v>
      </c>
      <c r="B1837" s="669" t="n">
        <v>44516</v>
      </c>
      <c r="C1837" s="668" t="s">
        <v>1285</v>
      </c>
      <c r="D1837" s="668" t="s">
        <v>1281</v>
      </c>
      <c r="E1837" s="668" t="s">
        <v>1866</v>
      </c>
      <c r="F1837" s="670" t="n">
        <v>-11970000</v>
      </c>
      <c r="G1837" s="670" t="n">
        <v>0</v>
      </c>
      <c r="H1837" s="670" t="n">
        <v>11970000</v>
      </c>
      <c r="I1837" s="670" t="n">
        <v>36730899</v>
      </c>
      <c r="J1837" s="671" t="s">
        <v>1283</v>
      </c>
    </row>
    <row r="1838" customFormat="false" ht="15" hidden="false" customHeight="false" outlineLevel="0" collapsed="false">
      <c r="A1838" s="668" t="s">
        <v>1865</v>
      </c>
      <c r="B1838" s="669" t="n">
        <v>44516</v>
      </c>
      <c r="C1838" s="668" t="s">
        <v>1285</v>
      </c>
      <c r="D1838" s="668" t="s">
        <v>1281</v>
      </c>
      <c r="E1838" s="668" t="s">
        <v>1867</v>
      </c>
      <c r="F1838" s="670" t="n">
        <v>-4500000</v>
      </c>
      <c r="G1838" s="670" t="n">
        <v>0</v>
      </c>
      <c r="H1838" s="670" t="n">
        <v>4500000</v>
      </c>
      <c r="I1838" s="670" t="n">
        <v>41230899</v>
      </c>
      <c r="J1838" s="671" t="s">
        <v>1283</v>
      </c>
    </row>
    <row r="1839" customFormat="false" ht="15" hidden="false" customHeight="false" outlineLevel="0" collapsed="false">
      <c r="A1839" s="668" t="s">
        <v>1865</v>
      </c>
      <c r="B1839" s="669" t="n">
        <v>44516</v>
      </c>
      <c r="C1839" s="668" t="s">
        <v>1285</v>
      </c>
      <c r="D1839" s="668" t="s">
        <v>1281</v>
      </c>
      <c r="E1839" s="668" t="s">
        <v>1868</v>
      </c>
      <c r="F1839" s="670" t="n">
        <v>-312000</v>
      </c>
      <c r="G1839" s="670" t="n">
        <v>0</v>
      </c>
      <c r="H1839" s="670" t="n">
        <v>312000</v>
      </c>
      <c r="I1839" s="670" t="n">
        <v>41542899</v>
      </c>
      <c r="J1839" s="671" t="s">
        <v>1283</v>
      </c>
    </row>
    <row r="1840" customFormat="false" ht="15" hidden="false" customHeight="false" outlineLevel="0" collapsed="false">
      <c r="A1840" s="668" t="s">
        <v>1865</v>
      </c>
      <c r="B1840" s="669" t="n">
        <v>44516</v>
      </c>
      <c r="C1840" s="668" t="s">
        <v>1285</v>
      </c>
      <c r="D1840" s="668" t="s">
        <v>1281</v>
      </c>
      <c r="E1840" s="668" t="s">
        <v>1869</v>
      </c>
      <c r="F1840" s="670" t="n">
        <v>-1072800</v>
      </c>
      <c r="G1840" s="670" t="n">
        <v>0</v>
      </c>
      <c r="H1840" s="670" t="n">
        <v>1072800</v>
      </c>
      <c r="I1840" s="670" t="n">
        <v>42615699</v>
      </c>
      <c r="J1840" s="671" t="s">
        <v>1283</v>
      </c>
    </row>
    <row r="1841" customFormat="false" ht="15" hidden="false" customHeight="false" outlineLevel="0" collapsed="false">
      <c r="A1841" s="668" t="s">
        <v>1865</v>
      </c>
      <c r="B1841" s="669" t="n">
        <v>44516</v>
      </c>
      <c r="C1841" s="668" t="s">
        <v>1285</v>
      </c>
      <c r="D1841" s="668" t="s">
        <v>1281</v>
      </c>
      <c r="E1841" s="668" t="s">
        <v>1870</v>
      </c>
      <c r="F1841" s="670" t="n">
        <v>-7613950</v>
      </c>
      <c r="G1841" s="670" t="n">
        <v>0</v>
      </c>
      <c r="H1841" s="670" t="n">
        <v>7613950</v>
      </c>
      <c r="I1841" s="670" t="n">
        <v>50229649</v>
      </c>
      <c r="J1841" s="671" t="s">
        <v>1283</v>
      </c>
    </row>
    <row r="1842" customFormat="false" ht="15" hidden="false" customHeight="false" outlineLevel="0" collapsed="false">
      <c r="A1842" s="668" t="s">
        <v>1865</v>
      </c>
      <c r="B1842" s="669" t="n">
        <v>44516</v>
      </c>
      <c r="C1842" s="668" t="s">
        <v>1285</v>
      </c>
      <c r="D1842" s="668" t="s">
        <v>1281</v>
      </c>
      <c r="E1842" s="668" t="s">
        <v>1855</v>
      </c>
      <c r="F1842" s="670" t="n">
        <v>-207500</v>
      </c>
      <c r="G1842" s="670" t="n">
        <v>0</v>
      </c>
      <c r="H1842" s="670" t="n">
        <v>207500</v>
      </c>
      <c r="I1842" s="670" t="n">
        <v>50437149</v>
      </c>
      <c r="J1842" s="671" t="s">
        <v>1283</v>
      </c>
    </row>
    <row r="1843" customFormat="false" ht="15" hidden="false" customHeight="false" outlineLevel="0" collapsed="false">
      <c r="A1843" s="668" t="s">
        <v>1865</v>
      </c>
      <c r="B1843" s="669" t="n">
        <v>44516</v>
      </c>
      <c r="C1843" s="668" t="s">
        <v>1285</v>
      </c>
      <c r="D1843" s="668" t="s">
        <v>1281</v>
      </c>
      <c r="E1843" s="668" t="s">
        <v>1871</v>
      </c>
      <c r="F1843" s="670" t="n">
        <v>-870000</v>
      </c>
      <c r="G1843" s="670" t="n">
        <v>0</v>
      </c>
      <c r="H1843" s="670" t="n">
        <v>870000</v>
      </c>
      <c r="I1843" s="670" t="n">
        <v>51307149</v>
      </c>
      <c r="J1843" s="671" t="s">
        <v>1283</v>
      </c>
    </row>
    <row r="1844" customFormat="false" ht="15" hidden="false" customHeight="false" outlineLevel="0" collapsed="false">
      <c r="A1844" s="668" t="s">
        <v>1872</v>
      </c>
      <c r="B1844" s="669" t="n">
        <v>44518</v>
      </c>
      <c r="C1844" s="668" t="s">
        <v>1285</v>
      </c>
      <c r="D1844" s="668" t="s">
        <v>1281</v>
      </c>
      <c r="E1844" s="668" t="s">
        <v>1855</v>
      </c>
      <c r="F1844" s="670" t="n">
        <v>-245000</v>
      </c>
      <c r="G1844" s="670" t="n">
        <v>0</v>
      </c>
      <c r="H1844" s="670" t="n">
        <v>245000</v>
      </c>
      <c r="I1844" s="670" t="n">
        <v>51552149</v>
      </c>
      <c r="J1844" s="671" t="s">
        <v>1283</v>
      </c>
    </row>
    <row r="1845" customFormat="false" ht="15" hidden="false" customHeight="false" outlineLevel="0" collapsed="false">
      <c r="A1845" s="668" t="s">
        <v>1873</v>
      </c>
      <c r="B1845" s="669" t="n">
        <v>44519</v>
      </c>
      <c r="C1845" s="668" t="s">
        <v>1285</v>
      </c>
      <c r="D1845" s="668" t="s">
        <v>1281</v>
      </c>
      <c r="E1845" s="668" t="s">
        <v>1874</v>
      </c>
      <c r="F1845" s="670" t="n">
        <v>-9737000</v>
      </c>
      <c r="G1845" s="670" t="n">
        <v>0</v>
      </c>
      <c r="H1845" s="670" t="n">
        <v>9737000</v>
      </c>
      <c r="I1845" s="670" t="n">
        <v>61289149</v>
      </c>
      <c r="J1845" s="671" t="s">
        <v>1283</v>
      </c>
    </row>
    <row r="1846" customFormat="false" ht="15" hidden="false" customHeight="false" outlineLevel="0" collapsed="false">
      <c r="A1846" s="668" t="s">
        <v>1873</v>
      </c>
      <c r="B1846" s="669" t="n">
        <v>44519</v>
      </c>
      <c r="C1846" s="668" t="s">
        <v>1285</v>
      </c>
      <c r="D1846" s="668" t="s">
        <v>1281</v>
      </c>
      <c r="E1846" s="668" t="s">
        <v>1855</v>
      </c>
      <c r="F1846" s="670" t="n">
        <v>-679500</v>
      </c>
      <c r="G1846" s="670" t="n">
        <v>0</v>
      </c>
      <c r="H1846" s="670" t="n">
        <v>679500</v>
      </c>
      <c r="I1846" s="670" t="n">
        <v>61968649</v>
      </c>
      <c r="J1846" s="671" t="s">
        <v>1283</v>
      </c>
    </row>
    <row r="1847" customFormat="false" ht="15" hidden="false" customHeight="false" outlineLevel="0" collapsed="false">
      <c r="A1847" s="668" t="s">
        <v>1873</v>
      </c>
      <c r="B1847" s="669" t="n">
        <v>44519</v>
      </c>
      <c r="C1847" s="668" t="s">
        <v>1285</v>
      </c>
      <c r="D1847" s="668" t="s">
        <v>1281</v>
      </c>
      <c r="E1847" s="668" t="s">
        <v>1855</v>
      </c>
      <c r="F1847" s="670" t="n">
        <v>-262500</v>
      </c>
      <c r="G1847" s="670" t="n">
        <v>0</v>
      </c>
      <c r="H1847" s="670" t="n">
        <v>262500</v>
      </c>
      <c r="I1847" s="670" t="n">
        <v>62231149</v>
      </c>
      <c r="J1847" s="671" t="s">
        <v>1283</v>
      </c>
    </row>
    <row r="1848" customFormat="false" ht="15" hidden="false" customHeight="false" outlineLevel="0" collapsed="false">
      <c r="A1848" s="668" t="s">
        <v>1875</v>
      </c>
      <c r="B1848" s="669" t="n">
        <v>44522</v>
      </c>
      <c r="C1848" s="668" t="s">
        <v>1285</v>
      </c>
      <c r="D1848" s="668" t="s">
        <v>1281</v>
      </c>
      <c r="E1848" s="668" t="s">
        <v>1859</v>
      </c>
      <c r="F1848" s="670" t="n">
        <v>-1445582</v>
      </c>
      <c r="G1848" s="670" t="n">
        <v>0</v>
      </c>
      <c r="H1848" s="670" t="n">
        <v>1445582</v>
      </c>
      <c r="I1848" s="670" t="n">
        <v>63676731</v>
      </c>
      <c r="J1848" s="671" t="s">
        <v>1283</v>
      </c>
    </row>
    <row r="1849" customFormat="false" ht="15" hidden="false" customHeight="false" outlineLevel="0" collapsed="false">
      <c r="A1849" s="668" t="s">
        <v>1875</v>
      </c>
      <c r="B1849" s="669" t="n">
        <v>44522</v>
      </c>
      <c r="C1849" s="668" t="s">
        <v>1285</v>
      </c>
      <c r="D1849" s="668" t="s">
        <v>1281</v>
      </c>
      <c r="E1849" s="668" t="s">
        <v>1859</v>
      </c>
      <c r="F1849" s="670" t="n">
        <v>-115114</v>
      </c>
      <c r="G1849" s="670" t="n">
        <v>0</v>
      </c>
      <c r="H1849" s="670" t="n">
        <v>115114</v>
      </c>
      <c r="I1849" s="670" t="n">
        <v>63791845</v>
      </c>
      <c r="J1849" s="671" t="s">
        <v>1283</v>
      </c>
    </row>
    <row r="1850" customFormat="false" ht="15" hidden="false" customHeight="false" outlineLevel="0" collapsed="false">
      <c r="A1850" s="668" t="s">
        <v>1875</v>
      </c>
      <c r="B1850" s="669" t="n">
        <v>44522</v>
      </c>
      <c r="C1850" s="668" t="s">
        <v>1285</v>
      </c>
      <c r="D1850" s="668" t="s">
        <v>1281</v>
      </c>
      <c r="E1850" s="668" t="s">
        <v>1876</v>
      </c>
      <c r="F1850" s="670" t="n">
        <v>-8425200</v>
      </c>
      <c r="G1850" s="670" t="n">
        <v>0</v>
      </c>
      <c r="H1850" s="670" t="n">
        <v>8425200</v>
      </c>
      <c r="I1850" s="670" t="n">
        <v>72217045</v>
      </c>
      <c r="J1850" s="671" t="s">
        <v>1283</v>
      </c>
    </row>
    <row r="1851" customFormat="false" ht="15" hidden="false" customHeight="false" outlineLevel="0" collapsed="false">
      <c r="A1851" s="668" t="s">
        <v>1877</v>
      </c>
      <c r="B1851" s="669" t="n">
        <v>44523</v>
      </c>
      <c r="C1851" s="668" t="s">
        <v>1285</v>
      </c>
      <c r="D1851" s="668" t="s">
        <v>1281</v>
      </c>
      <c r="E1851" s="668" t="s">
        <v>1855</v>
      </c>
      <c r="F1851" s="670" t="n">
        <v>-1543500</v>
      </c>
      <c r="G1851" s="670" t="n">
        <v>0</v>
      </c>
      <c r="H1851" s="670" t="n">
        <v>1543500</v>
      </c>
      <c r="I1851" s="670" t="n">
        <v>73760545</v>
      </c>
      <c r="J1851" s="671" t="s">
        <v>1283</v>
      </c>
    </row>
    <row r="1852" customFormat="false" ht="15" hidden="false" customHeight="false" outlineLevel="0" collapsed="false">
      <c r="A1852" s="668" t="s">
        <v>1878</v>
      </c>
      <c r="B1852" s="669" t="n">
        <v>44524</v>
      </c>
      <c r="C1852" s="668" t="s">
        <v>1285</v>
      </c>
      <c r="D1852" s="668" t="s">
        <v>1281</v>
      </c>
      <c r="E1852" s="668" t="s">
        <v>1879</v>
      </c>
      <c r="F1852" s="670" t="n">
        <v>-351000</v>
      </c>
      <c r="G1852" s="670" t="n">
        <v>0</v>
      </c>
      <c r="H1852" s="670" t="n">
        <v>351000</v>
      </c>
      <c r="I1852" s="670" t="n">
        <v>74111545</v>
      </c>
      <c r="J1852" s="671" t="s">
        <v>1283</v>
      </c>
    </row>
    <row r="1853" customFormat="false" ht="15" hidden="false" customHeight="false" outlineLevel="0" collapsed="false">
      <c r="A1853" s="668" t="s">
        <v>1880</v>
      </c>
      <c r="B1853" s="669" t="n">
        <v>44525</v>
      </c>
      <c r="C1853" s="668" t="s">
        <v>1285</v>
      </c>
      <c r="D1853" s="668" t="s">
        <v>1281</v>
      </c>
      <c r="E1853" s="668" t="s">
        <v>1870</v>
      </c>
      <c r="F1853" s="670" t="n">
        <v>-3498400</v>
      </c>
      <c r="G1853" s="670" t="n">
        <v>0</v>
      </c>
      <c r="H1853" s="670" t="n">
        <v>3498400</v>
      </c>
      <c r="I1853" s="670" t="n">
        <v>77609945</v>
      </c>
      <c r="J1853" s="671" t="s">
        <v>1283</v>
      </c>
    </row>
    <row r="1854" customFormat="false" ht="15" hidden="false" customHeight="false" outlineLevel="0" collapsed="false">
      <c r="A1854" s="668" t="s">
        <v>1881</v>
      </c>
      <c r="B1854" s="669" t="n">
        <v>44526</v>
      </c>
      <c r="C1854" s="668" t="s">
        <v>1285</v>
      </c>
      <c r="D1854" s="668" t="s">
        <v>1281</v>
      </c>
      <c r="E1854" s="668" t="s">
        <v>1855</v>
      </c>
      <c r="F1854" s="670" t="n">
        <v>-435200</v>
      </c>
      <c r="G1854" s="670" t="n">
        <v>0</v>
      </c>
      <c r="H1854" s="670" t="n">
        <v>435200</v>
      </c>
      <c r="I1854" s="670" t="n">
        <v>78045145</v>
      </c>
      <c r="J1854" s="671" t="s">
        <v>1283</v>
      </c>
    </row>
    <row r="1855" customFormat="false" ht="15" hidden="false" customHeight="false" outlineLevel="0" collapsed="false">
      <c r="A1855" s="668" t="s">
        <v>1882</v>
      </c>
      <c r="B1855" s="669" t="n">
        <v>44529</v>
      </c>
      <c r="C1855" s="668" t="s">
        <v>1285</v>
      </c>
      <c r="D1855" s="668" t="s">
        <v>1281</v>
      </c>
      <c r="E1855" s="668" t="s">
        <v>1859</v>
      </c>
      <c r="F1855" s="670" t="n">
        <v>-160504</v>
      </c>
      <c r="G1855" s="670" t="n">
        <v>0</v>
      </c>
      <c r="H1855" s="670" t="n">
        <v>160504</v>
      </c>
      <c r="I1855" s="670" t="n">
        <v>78205649</v>
      </c>
      <c r="J1855" s="671" t="s">
        <v>1283</v>
      </c>
    </row>
    <row r="1856" customFormat="false" ht="15" hidden="false" customHeight="false" outlineLevel="0" collapsed="false">
      <c r="A1856" s="668" t="s">
        <v>1882</v>
      </c>
      <c r="B1856" s="669" t="n">
        <v>44529</v>
      </c>
      <c r="C1856" s="668" t="s">
        <v>1285</v>
      </c>
      <c r="D1856" s="668" t="s">
        <v>1281</v>
      </c>
      <c r="E1856" s="668" t="s">
        <v>1883</v>
      </c>
      <c r="F1856" s="670" t="n">
        <v>-354000</v>
      </c>
      <c r="G1856" s="670" t="n">
        <v>0</v>
      </c>
      <c r="H1856" s="670" t="n">
        <v>354000</v>
      </c>
      <c r="I1856" s="670" t="n">
        <v>78559649</v>
      </c>
      <c r="J1856" s="671" t="s">
        <v>1283</v>
      </c>
    </row>
    <row r="1857" customFormat="false" ht="15" hidden="false" customHeight="false" outlineLevel="0" collapsed="false">
      <c r="A1857" s="668" t="s">
        <v>1882</v>
      </c>
      <c r="B1857" s="669" t="n">
        <v>44529</v>
      </c>
      <c r="C1857" s="668" t="s">
        <v>1285</v>
      </c>
      <c r="D1857" s="668" t="s">
        <v>1281</v>
      </c>
      <c r="E1857" s="668" t="s">
        <v>1855</v>
      </c>
      <c r="F1857" s="670" t="n">
        <v>-454000</v>
      </c>
      <c r="G1857" s="670" t="n">
        <v>0</v>
      </c>
      <c r="H1857" s="670" t="n">
        <v>454000</v>
      </c>
      <c r="I1857" s="670" t="n">
        <v>79013649</v>
      </c>
      <c r="J1857" s="671" t="s">
        <v>1283</v>
      </c>
    </row>
    <row r="1858" customFormat="false" ht="15" hidden="false" customHeight="false" outlineLevel="0" collapsed="false">
      <c r="A1858" s="668" t="s">
        <v>1884</v>
      </c>
      <c r="B1858" s="669" t="n">
        <v>44530</v>
      </c>
      <c r="C1858" s="668" t="s">
        <v>1285</v>
      </c>
      <c r="D1858" s="668" t="s">
        <v>1281</v>
      </c>
      <c r="E1858" s="668" t="s">
        <v>1855</v>
      </c>
      <c r="F1858" s="670" t="n">
        <v>-1536100</v>
      </c>
      <c r="G1858" s="670" t="n">
        <v>0</v>
      </c>
      <c r="H1858" s="670" t="n">
        <v>1536100</v>
      </c>
      <c r="I1858" s="670" t="n">
        <v>80549749</v>
      </c>
      <c r="J1858" s="671" t="s">
        <v>1283</v>
      </c>
    </row>
    <row r="1859" customFormat="false" ht="15" hidden="false" customHeight="false" outlineLevel="0" collapsed="false">
      <c r="A1859" s="668" t="s">
        <v>1885</v>
      </c>
      <c r="B1859" s="669" t="n">
        <v>44501</v>
      </c>
      <c r="C1859" s="668" t="s">
        <v>1501</v>
      </c>
      <c r="D1859" s="668" t="s">
        <v>1281</v>
      </c>
      <c r="E1859" s="668" t="s">
        <v>1510</v>
      </c>
      <c r="F1859" s="670" t="n">
        <v>-359797000</v>
      </c>
      <c r="G1859" s="670" t="n">
        <v>0</v>
      </c>
      <c r="H1859" s="670" t="n">
        <v>359797000</v>
      </c>
      <c r="I1859" s="670" t="n">
        <v>440346749</v>
      </c>
      <c r="J1859" s="671" t="s">
        <v>1503</v>
      </c>
    </row>
    <row r="1860" customFormat="false" ht="15" hidden="false" customHeight="false" outlineLevel="0" collapsed="false">
      <c r="A1860" s="668" t="s">
        <v>1886</v>
      </c>
      <c r="B1860" s="669" t="n">
        <v>44502</v>
      </c>
      <c r="C1860" s="668" t="s">
        <v>1501</v>
      </c>
      <c r="D1860" s="668" t="s">
        <v>1281</v>
      </c>
      <c r="E1860" s="668" t="s">
        <v>1510</v>
      </c>
      <c r="F1860" s="670" t="n">
        <v>-148535000</v>
      </c>
      <c r="G1860" s="670" t="n">
        <v>0</v>
      </c>
      <c r="H1860" s="670" t="n">
        <v>148535000</v>
      </c>
      <c r="I1860" s="670" t="n">
        <v>588881749</v>
      </c>
      <c r="J1860" s="671" t="s">
        <v>1503</v>
      </c>
    </row>
    <row r="1861" customFormat="false" ht="15" hidden="false" customHeight="false" outlineLevel="0" collapsed="false">
      <c r="A1861" s="668" t="s">
        <v>1887</v>
      </c>
      <c r="B1861" s="669" t="n">
        <v>44503</v>
      </c>
      <c r="C1861" s="668" t="s">
        <v>1501</v>
      </c>
      <c r="D1861" s="668" t="s">
        <v>1281</v>
      </c>
      <c r="E1861" s="668" t="s">
        <v>1510</v>
      </c>
      <c r="F1861" s="670" t="n">
        <v>-71776000</v>
      </c>
      <c r="G1861" s="670" t="n">
        <v>0</v>
      </c>
      <c r="H1861" s="670" t="n">
        <v>71776000</v>
      </c>
      <c r="I1861" s="670" t="n">
        <v>660657749</v>
      </c>
      <c r="J1861" s="671" t="s">
        <v>1503</v>
      </c>
    </row>
    <row r="1862" customFormat="false" ht="15" hidden="false" customHeight="false" outlineLevel="0" collapsed="false">
      <c r="A1862" s="668" t="s">
        <v>1888</v>
      </c>
      <c r="B1862" s="669" t="n">
        <v>44504</v>
      </c>
      <c r="C1862" s="668" t="s">
        <v>1501</v>
      </c>
      <c r="D1862" s="668" t="s">
        <v>1281</v>
      </c>
      <c r="E1862" s="668" t="s">
        <v>1510</v>
      </c>
      <c r="F1862" s="670" t="n">
        <v>-160001000</v>
      </c>
      <c r="G1862" s="670" t="n">
        <v>0</v>
      </c>
      <c r="H1862" s="670" t="n">
        <v>160001000</v>
      </c>
      <c r="I1862" s="670" t="n">
        <v>820658749</v>
      </c>
      <c r="J1862" s="671" t="s">
        <v>1503</v>
      </c>
    </row>
    <row r="1863" customFormat="false" ht="15" hidden="false" customHeight="false" outlineLevel="0" collapsed="false">
      <c r="A1863" s="668" t="s">
        <v>1889</v>
      </c>
      <c r="B1863" s="669" t="n">
        <v>44505</v>
      </c>
      <c r="C1863" s="668" t="s">
        <v>1501</v>
      </c>
      <c r="D1863" s="668" t="s">
        <v>1281</v>
      </c>
      <c r="E1863" s="668" t="s">
        <v>1510</v>
      </c>
      <c r="F1863" s="670" t="n">
        <v>-178040000</v>
      </c>
      <c r="G1863" s="670" t="n">
        <v>0</v>
      </c>
      <c r="H1863" s="670" t="n">
        <v>178040000</v>
      </c>
      <c r="I1863" s="670" t="n">
        <v>998698749</v>
      </c>
      <c r="J1863" s="671" t="s">
        <v>1503</v>
      </c>
    </row>
    <row r="1864" customFormat="false" ht="15" hidden="false" customHeight="false" outlineLevel="0" collapsed="false">
      <c r="A1864" s="668" t="s">
        <v>1890</v>
      </c>
      <c r="B1864" s="669" t="n">
        <v>44508</v>
      </c>
      <c r="C1864" s="668" t="s">
        <v>1501</v>
      </c>
      <c r="D1864" s="668" t="s">
        <v>1281</v>
      </c>
      <c r="E1864" s="668" t="s">
        <v>1510</v>
      </c>
      <c r="F1864" s="670" t="n">
        <v>-381694000</v>
      </c>
      <c r="G1864" s="670" t="n">
        <v>0</v>
      </c>
      <c r="H1864" s="670" t="n">
        <v>381694000</v>
      </c>
      <c r="I1864" s="670" t="n">
        <v>1380392749</v>
      </c>
      <c r="J1864" s="671" t="s">
        <v>1503</v>
      </c>
    </row>
    <row r="1865" customFormat="false" ht="15" hidden="false" customHeight="false" outlineLevel="0" collapsed="false">
      <c r="A1865" s="668" t="s">
        <v>1891</v>
      </c>
      <c r="B1865" s="669" t="n">
        <v>44509</v>
      </c>
      <c r="C1865" s="668" t="s">
        <v>1501</v>
      </c>
      <c r="D1865" s="668" t="s">
        <v>1281</v>
      </c>
      <c r="E1865" s="668" t="s">
        <v>1510</v>
      </c>
      <c r="F1865" s="670" t="n">
        <v>-144395000</v>
      </c>
      <c r="G1865" s="670" t="n">
        <v>0</v>
      </c>
      <c r="H1865" s="670" t="n">
        <v>144395000</v>
      </c>
      <c r="I1865" s="670" t="n">
        <v>1524787749</v>
      </c>
      <c r="J1865" s="671" t="s">
        <v>1503</v>
      </c>
    </row>
    <row r="1866" customFormat="false" ht="15" hidden="false" customHeight="false" outlineLevel="0" collapsed="false">
      <c r="A1866" s="668" t="s">
        <v>1892</v>
      </c>
      <c r="B1866" s="669" t="n">
        <v>44510</v>
      </c>
      <c r="C1866" s="668" t="s">
        <v>1501</v>
      </c>
      <c r="D1866" s="668" t="s">
        <v>1281</v>
      </c>
      <c r="E1866" s="668" t="s">
        <v>1510</v>
      </c>
      <c r="F1866" s="670" t="n">
        <v>-126887000</v>
      </c>
      <c r="G1866" s="670" t="n">
        <v>0</v>
      </c>
      <c r="H1866" s="670" t="n">
        <v>126887000</v>
      </c>
      <c r="I1866" s="670" t="n">
        <v>1651674749</v>
      </c>
      <c r="J1866" s="671" t="s">
        <v>1503</v>
      </c>
    </row>
    <row r="1867" customFormat="false" ht="15" hidden="false" customHeight="false" outlineLevel="0" collapsed="false">
      <c r="A1867" s="668" t="s">
        <v>1893</v>
      </c>
      <c r="B1867" s="669" t="n">
        <v>44511</v>
      </c>
      <c r="C1867" s="668" t="s">
        <v>1501</v>
      </c>
      <c r="D1867" s="668" t="s">
        <v>1281</v>
      </c>
      <c r="E1867" s="668" t="s">
        <v>1510</v>
      </c>
      <c r="F1867" s="670" t="n">
        <v>-136668000</v>
      </c>
      <c r="G1867" s="670" t="n">
        <v>0</v>
      </c>
      <c r="H1867" s="670" t="n">
        <v>136668000</v>
      </c>
      <c r="I1867" s="670" t="n">
        <v>1788342749</v>
      </c>
      <c r="J1867" s="671" t="s">
        <v>1503</v>
      </c>
    </row>
    <row r="1868" customFormat="false" ht="15" hidden="false" customHeight="false" outlineLevel="0" collapsed="false">
      <c r="A1868" s="668" t="s">
        <v>1894</v>
      </c>
      <c r="B1868" s="669" t="n">
        <v>44509</v>
      </c>
      <c r="C1868" s="668" t="s">
        <v>1501</v>
      </c>
      <c r="D1868" s="668" t="s">
        <v>1281</v>
      </c>
      <c r="E1868" s="668" t="s">
        <v>1590</v>
      </c>
      <c r="F1868" s="670" t="n">
        <v>-12000</v>
      </c>
      <c r="G1868" s="670" t="n">
        <v>0</v>
      </c>
      <c r="H1868" s="670" t="n">
        <v>12000</v>
      </c>
      <c r="I1868" s="670" t="n">
        <v>1788354749</v>
      </c>
      <c r="J1868" s="671" t="s">
        <v>1503</v>
      </c>
    </row>
    <row r="1869" customFormat="false" ht="15" hidden="false" customHeight="false" outlineLevel="0" collapsed="false">
      <c r="A1869" s="668" t="s">
        <v>1895</v>
      </c>
      <c r="B1869" s="669" t="n">
        <v>44512</v>
      </c>
      <c r="C1869" s="668" t="s">
        <v>1501</v>
      </c>
      <c r="D1869" s="668" t="s">
        <v>1281</v>
      </c>
      <c r="E1869" s="668" t="s">
        <v>1510</v>
      </c>
      <c r="F1869" s="670" t="n">
        <v>-175491000</v>
      </c>
      <c r="G1869" s="670" t="n">
        <v>0</v>
      </c>
      <c r="H1869" s="670" t="n">
        <v>175491000</v>
      </c>
      <c r="I1869" s="670" t="n">
        <v>1963845749</v>
      </c>
      <c r="J1869" s="671" t="s">
        <v>1503</v>
      </c>
    </row>
    <row r="1870" customFormat="false" ht="15" hidden="false" customHeight="false" outlineLevel="0" collapsed="false">
      <c r="A1870" s="668" t="s">
        <v>1896</v>
      </c>
      <c r="B1870" s="669" t="n">
        <v>44515</v>
      </c>
      <c r="C1870" s="668" t="s">
        <v>1501</v>
      </c>
      <c r="D1870" s="668" t="s">
        <v>1281</v>
      </c>
      <c r="E1870" s="668" t="s">
        <v>1510</v>
      </c>
      <c r="F1870" s="670" t="n">
        <v>-337536000</v>
      </c>
      <c r="G1870" s="670" t="n">
        <v>0</v>
      </c>
      <c r="H1870" s="670" t="n">
        <v>337536000</v>
      </c>
      <c r="I1870" s="670" t="n">
        <v>2301381749</v>
      </c>
      <c r="J1870" s="671" t="s">
        <v>1503</v>
      </c>
    </row>
    <row r="1871" customFormat="false" ht="15" hidden="false" customHeight="false" outlineLevel="0" collapsed="false">
      <c r="A1871" s="668" t="s">
        <v>1897</v>
      </c>
      <c r="B1871" s="669" t="n">
        <v>44516</v>
      </c>
      <c r="C1871" s="668" t="s">
        <v>1501</v>
      </c>
      <c r="D1871" s="668" t="s">
        <v>1281</v>
      </c>
      <c r="E1871" s="668" t="s">
        <v>1510</v>
      </c>
      <c r="F1871" s="670" t="n">
        <v>-163887000</v>
      </c>
      <c r="G1871" s="670" t="n">
        <v>0</v>
      </c>
      <c r="H1871" s="670" t="n">
        <v>163887000</v>
      </c>
      <c r="I1871" s="670" t="n">
        <v>2465268749</v>
      </c>
      <c r="J1871" s="671" t="s">
        <v>1503</v>
      </c>
    </row>
    <row r="1872" customFormat="false" ht="15" hidden="false" customHeight="false" outlineLevel="0" collapsed="false">
      <c r="A1872" s="668" t="s">
        <v>1898</v>
      </c>
      <c r="B1872" s="669" t="n">
        <v>44517</v>
      </c>
      <c r="C1872" s="668" t="s">
        <v>1501</v>
      </c>
      <c r="D1872" s="668" t="s">
        <v>1281</v>
      </c>
      <c r="E1872" s="668" t="s">
        <v>1510</v>
      </c>
      <c r="F1872" s="670" t="n">
        <v>-120602000</v>
      </c>
      <c r="G1872" s="670" t="n">
        <v>0</v>
      </c>
      <c r="H1872" s="670" t="n">
        <v>120602000</v>
      </c>
      <c r="I1872" s="670" t="n">
        <v>2585870749</v>
      </c>
      <c r="J1872" s="671" t="s">
        <v>1503</v>
      </c>
    </row>
    <row r="1873" customFormat="false" ht="15" hidden="false" customHeight="false" outlineLevel="0" collapsed="false">
      <c r="A1873" s="668" t="s">
        <v>1899</v>
      </c>
      <c r="B1873" s="669" t="n">
        <v>44518</v>
      </c>
      <c r="C1873" s="668" t="s">
        <v>1501</v>
      </c>
      <c r="D1873" s="668" t="s">
        <v>1281</v>
      </c>
      <c r="E1873" s="668" t="s">
        <v>1510</v>
      </c>
      <c r="F1873" s="670" t="n">
        <v>-47056000</v>
      </c>
      <c r="G1873" s="670" t="n">
        <v>0</v>
      </c>
      <c r="H1873" s="670" t="n">
        <v>47056000</v>
      </c>
      <c r="I1873" s="670" t="n">
        <v>2632926749</v>
      </c>
      <c r="J1873" s="671" t="s">
        <v>1503</v>
      </c>
    </row>
    <row r="1874" customFormat="false" ht="15" hidden="false" customHeight="false" outlineLevel="0" collapsed="false">
      <c r="A1874" s="668" t="s">
        <v>1900</v>
      </c>
      <c r="B1874" s="669" t="n">
        <v>44519</v>
      </c>
      <c r="C1874" s="668" t="s">
        <v>1501</v>
      </c>
      <c r="D1874" s="668" t="s">
        <v>1281</v>
      </c>
      <c r="E1874" s="668" t="s">
        <v>1510</v>
      </c>
      <c r="F1874" s="670" t="n">
        <v>-178961000</v>
      </c>
      <c r="G1874" s="670" t="n">
        <v>0</v>
      </c>
      <c r="H1874" s="670" t="n">
        <v>178961000</v>
      </c>
      <c r="I1874" s="670" t="n">
        <v>2811887749</v>
      </c>
      <c r="J1874" s="671" t="s">
        <v>1503</v>
      </c>
    </row>
    <row r="1875" customFormat="false" ht="15" hidden="false" customHeight="false" outlineLevel="0" collapsed="false">
      <c r="A1875" s="668" t="s">
        <v>1901</v>
      </c>
      <c r="B1875" s="669" t="n">
        <v>44522</v>
      </c>
      <c r="C1875" s="668" t="s">
        <v>1501</v>
      </c>
      <c r="D1875" s="668" t="s">
        <v>1281</v>
      </c>
      <c r="E1875" s="668" t="s">
        <v>1510</v>
      </c>
      <c r="F1875" s="670" t="n">
        <v>-259515000</v>
      </c>
      <c r="G1875" s="670" t="n">
        <v>0</v>
      </c>
      <c r="H1875" s="670" t="n">
        <v>259515000</v>
      </c>
      <c r="I1875" s="670" t="n">
        <v>3071402749</v>
      </c>
      <c r="J1875" s="671" t="s">
        <v>1503</v>
      </c>
    </row>
    <row r="1876" customFormat="false" ht="15" hidden="false" customHeight="false" outlineLevel="0" collapsed="false">
      <c r="A1876" s="668" t="s">
        <v>1902</v>
      </c>
      <c r="B1876" s="669" t="n">
        <v>44523</v>
      </c>
      <c r="C1876" s="668" t="s">
        <v>1501</v>
      </c>
      <c r="D1876" s="668" t="s">
        <v>1281</v>
      </c>
      <c r="E1876" s="668" t="s">
        <v>1510</v>
      </c>
      <c r="F1876" s="670" t="n">
        <v>-117204000</v>
      </c>
      <c r="G1876" s="670" t="n">
        <v>0</v>
      </c>
      <c r="H1876" s="670" t="n">
        <v>117204000</v>
      </c>
      <c r="I1876" s="670" t="n">
        <v>3188606749</v>
      </c>
      <c r="J1876" s="671" t="s">
        <v>1503</v>
      </c>
    </row>
    <row r="1877" customFormat="false" ht="15" hidden="false" customHeight="false" outlineLevel="0" collapsed="false">
      <c r="A1877" s="668" t="s">
        <v>1903</v>
      </c>
      <c r="B1877" s="669" t="n">
        <v>44524</v>
      </c>
      <c r="C1877" s="668" t="s">
        <v>1501</v>
      </c>
      <c r="D1877" s="668" t="s">
        <v>1281</v>
      </c>
      <c r="E1877" s="668" t="s">
        <v>1510</v>
      </c>
      <c r="F1877" s="670" t="n">
        <v>-131376000</v>
      </c>
      <c r="G1877" s="670" t="n">
        <v>0</v>
      </c>
      <c r="H1877" s="670" t="n">
        <v>131376000</v>
      </c>
      <c r="I1877" s="670" t="n">
        <v>3319982749</v>
      </c>
      <c r="J1877" s="671" t="s">
        <v>1503</v>
      </c>
    </row>
    <row r="1878" customFormat="false" ht="15" hidden="false" customHeight="false" outlineLevel="0" collapsed="false">
      <c r="A1878" s="668" t="s">
        <v>1904</v>
      </c>
      <c r="B1878" s="669" t="n">
        <v>44525</v>
      </c>
      <c r="C1878" s="668" t="s">
        <v>1501</v>
      </c>
      <c r="D1878" s="668" t="s">
        <v>1281</v>
      </c>
      <c r="E1878" s="668" t="s">
        <v>1510</v>
      </c>
      <c r="F1878" s="670" t="n">
        <v>-50317000</v>
      </c>
      <c r="G1878" s="670" t="n">
        <v>0</v>
      </c>
      <c r="H1878" s="670" t="n">
        <v>50317000</v>
      </c>
      <c r="I1878" s="670" t="n">
        <v>3370299749</v>
      </c>
      <c r="J1878" s="671" t="s">
        <v>1503</v>
      </c>
    </row>
    <row r="1879" customFormat="false" ht="15" hidden="false" customHeight="false" outlineLevel="0" collapsed="false">
      <c r="A1879" s="668" t="s">
        <v>1905</v>
      </c>
      <c r="B1879" s="669" t="n">
        <v>44526</v>
      </c>
      <c r="C1879" s="668" t="s">
        <v>1501</v>
      </c>
      <c r="D1879" s="668" t="s">
        <v>1281</v>
      </c>
      <c r="E1879" s="668" t="s">
        <v>1510</v>
      </c>
      <c r="F1879" s="670" t="n">
        <v>-97852000</v>
      </c>
      <c r="G1879" s="670" t="n">
        <v>0</v>
      </c>
      <c r="H1879" s="670" t="n">
        <v>97852000</v>
      </c>
      <c r="I1879" s="670" t="n">
        <v>3468151749</v>
      </c>
      <c r="J1879" s="671" t="s">
        <v>1503</v>
      </c>
    </row>
    <row r="1880" customFormat="false" ht="15" hidden="false" customHeight="false" outlineLevel="0" collapsed="false">
      <c r="A1880" s="668" t="s">
        <v>1906</v>
      </c>
      <c r="B1880" s="669" t="n">
        <v>44529</v>
      </c>
      <c r="C1880" s="668" t="s">
        <v>1501</v>
      </c>
      <c r="D1880" s="668" t="s">
        <v>1281</v>
      </c>
      <c r="E1880" s="668" t="s">
        <v>1510</v>
      </c>
      <c r="F1880" s="670" t="n">
        <v>-257151000</v>
      </c>
      <c r="G1880" s="670" t="n">
        <v>0</v>
      </c>
      <c r="H1880" s="670" t="n">
        <v>257151000</v>
      </c>
      <c r="I1880" s="670" t="n">
        <v>3725302749</v>
      </c>
      <c r="J1880" s="671" t="s">
        <v>1503</v>
      </c>
    </row>
    <row r="1881" customFormat="false" ht="15" hidden="false" customHeight="false" outlineLevel="0" collapsed="false">
      <c r="A1881" s="668" t="s">
        <v>1907</v>
      </c>
      <c r="B1881" s="669" t="n">
        <v>44530</v>
      </c>
      <c r="C1881" s="668" t="s">
        <v>1501</v>
      </c>
      <c r="D1881" s="668" t="s">
        <v>1281</v>
      </c>
      <c r="E1881" s="668" t="s">
        <v>1510</v>
      </c>
      <c r="F1881" s="670" t="n">
        <v>-121165000</v>
      </c>
      <c r="G1881" s="670" t="n">
        <v>0</v>
      </c>
      <c r="H1881" s="670" t="n">
        <v>121165000</v>
      </c>
      <c r="I1881" s="670" t="n">
        <v>3846467749</v>
      </c>
      <c r="J1881" s="671" t="s">
        <v>1503</v>
      </c>
    </row>
    <row r="1882" customFormat="false" ht="15" hidden="false" customHeight="false" outlineLevel="0" collapsed="false">
      <c r="A1882" s="668" t="s">
        <v>1908</v>
      </c>
      <c r="B1882" s="669" t="n">
        <v>44501</v>
      </c>
      <c r="C1882" s="668" t="s">
        <v>1501</v>
      </c>
      <c r="D1882" s="668" t="s">
        <v>1281</v>
      </c>
      <c r="E1882" s="668" t="s">
        <v>1827</v>
      </c>
      <c r="F1882" s="670" t="n">
        <v>359797000</v>
      </c>
      <c r="G1882" s="670" t="n">
        <v>359797000</v>
      </c>
      <c r="H1882" s="670" t="n">
        <v>0</v>
      </c>
      <c r="I1882" s="670" t="n">
        <v>3486670749</v>
      </c>
      <c r="J1882" s="671" t="s">
        <v>1508</v>
      </c>
    </row>
    <row r="1883" customFormat="false" ht="15" hidden="false" customHeight="false" outlineLevel="0" collapsed="false">
      <c r="A1883" s="668" t="s">
        <v>1908</v>
      </c>
      <c r="B1883" s="669" t="n">
        <v>44501</v>
      </c>
      <c r="C1883" s="668" t="s">
        <v>1501</v>
      </c>
      <c r="D1883" s="668" t="s">
        <v>1281</v>
      </c>
      <c r="E1883" s="668" t="s">
        <v>1599</v>
      </c>
      <c r="F1883" s="670" t="n">
        <v>20000</v>
      </c>
      <c r="G1883" s="670" t="n">
        <v>20000</v>
      </c>
      <c r="H1883" s="670" t="n">
        <v>0</v>
      </c>
      <c r="I1883" s="670" t="n">
        <v>3486650749</v>
      </c>
      <c r="J1883" s="671" t="s">
        <v>1508</v>
      </c>
    </row>
    <row r="1884" customFormat="false" ht="15" hidden="false" customHeight="false" outlineLevel="0" collapsed="false">
      <c r="A1884" s="668" t="s">
        <v>1909</v>
      </c>
      <c r="B1884" s="669" t="n">
        <v>44501</v>
      </c>
      <c r="C1884" s="668" t="s">
        <v>1501</v>
      </c>
      <c r="D1884" s="668" t="s">
        <v>1281</v>
      </c>
      <c r="E1884" s="668" t="s">
        <v>1827</v>
      </c>
      <c r="F1884" s="670" t="n">
        <v>446154</v>
      </c>
      <c r="G1884" s="670" t="n">
        <v>446154</v>
      </c>
      <c r="H1884" s="670" t="n">
        <v>0</v>
      </c>
      <c r="I1884" s="670" t="n">
        <v>3486204595</v>
      </c>
      <c r="J1884" s="671" t="s">
        <v>1508</v>
      </c>
    </row>
    <row r="1885" customFormat="false" ht="15" hidden="false" customHeight="false" outlineLevel="0" collapsed="false">
      <c r="A1885" s="668" t="s">
        <v>1910</v>
      </c>
      <c r="B1885" s="669" t="n">
        <v>44502</v>
      </c>
      <c r="C1885" s="668" t="s">
        <v>1501</v>
      </c>
      <c r="D1885" s="668" t="s">
        <v>1281</v>
      </c>
      <c r="E1885" s="668" t="s">
        <v>1827</v>
      </c>
      <c r="F1885" s="670" t="n">
        <v>148535000</v>
      </c>
      <c r="G1885" s="670" t="n">
        <v>148535000</v>
      </c>
      <c r="H1885" s="670" t="n">
        <v>0</v>
      </c>
      <c r="I1885" s="670" t="n">
        <v>3337669595</v>
      </c>
      <c r="J1885" s="671" t="s">
        <v>1508</v>
      </c>
    </row>
    <row r="1886" customFormat="false" ht="15" hidden="false" customHeight="false" outlineLevel="0" collapsed="false">
      <c r="A1886" s="668" t="s">
        <v>1911</v>
      </c>
      <c r="B1886" s="669" t="n">
        <v>44503</v>
      </c>
      <c r="C1886" s="668" t="s">
        <v>1501</v>
      </c>
      <c r="D1886" s="668" t="s">
        <v>1281</v>
      </c>
      <c r="E1886" s="668" t="s">
        <v>1827</v>
      </c>
      <c r="F1886" s="670" t="n">
        <v>71776000</v>
      </c>
      <c r="G1886" s="670" t="n">
        <v>71776000</v>
      </c>
      <c r="H1886" s="670" t="n">
        <v>0</v>
      </c>
      <c r="I1886" s="670" t="n">
        <v>3265893595</v>
      </c>
      <c r="J1886" s="671" t="s">
        <v>1508</v>
      </c>
    </row>
    <row r="1887" customFormat="false" ht="15" hidden="false" customHeight="false" outlineLevel="0" collapsed="false">
      <c r="A1887" s="668" t="s">
        <v>1912</v>
      </c>
      <c r="B1887" s="669" t="n">
        <v>44504</v>
      </c>
      <c r="C1887" s="668" t="s">
        <v>1501</v>
      </c>
      <c r="D1887" s="668" t="s">
        <v>1281</v>
      </c>
      <c r="E1887" s="668" t="s">
        <v>1827</v>
      </c>
      <c r="F1887" s="670" t="n">
        <v>160001000</v>
      </c>
      <c r="G1887" s="670" t="n">
        <v>160001000</v>
      </c>
      <c r="H1887" s="670" t="n">
        <v>0</v>
      </c>
      <c r="I1887" s="670" t="n">
        <v>3105892595</v>
      </c>
      <c r="J1887" s="671" t="s">
        <v>1508</v>
      </c>
    </row>
    <row r="1888" customFormat="false" ht="15" hidden="false" customHeight="false" outlineLevel="0" collapsed="false">
      <c r="A1888" s="668" t="s">
        <v>1913</v>
      </c>
      <c r="B1888" s="669" t="n">
        <v>44505</v>
      </c>
      <c r="C1888" s="668" t="s">
        <v>1501</v>
      </c>
      <c r="D1888" s="668" t="s">
        <v>1281</v>
      </c>
      <c r="E1888" s="668" t="s">
        <v>1590</v>
      </c>
      <c r="F1888" s="670" t="n">
        <v>2055256</v>
      </c>
      <c r="G1888" s="670" t="n">
        <v>2055256</v>
      </c>
      <c r="H1888" s="670" t="n">
        <v>0</v>
      </c>
      <c r="I1888" s="670" t="n">
        <v>3103837339</v>
      </c>
      <c r="J1888" s="671" t="s">
        <v>1508</v>
      </c>
    </row>
    <row r="1889" customFormat="false" ht="15" hidden="false" customHeight="false" outlineLevel="0" collapsed="false">
      <c r="A1889" s="668" t="s">
        <v>1914</v>
      </c>
      <c r="B1889" s="669" t="n">
        <v>44505</v>
      </c>
      <c r="C1889" s="668" t="s">
        <v>1501</v>
      </c>
      <c r="D1889" s="668" t="s">
        <v>1281</v>
      </c>
      <c r="E1889" s="668" t="s">
        <v>1827</v>
      </c>
      <c r="F1889" s="670" t="n">
        <v>178040000</v>
      </c>
      <c r="G1889" s="670" t="n">
        <v>178040000</v>
      </c>
      <c r="H1889" s="670" t="n">
        <v>0</v>
      </c>
      <c r="I1889" s="670" t="n">
        <v>2925797339</v>
      </c>
      <c r="J1889" s="671" t="s">
        <v>1508</v>
      </c>
    </row>
    <row r="1890" customFormat="false" ht="15" hidden="false" customHeight="false" outlineLevel="0" collapsed="false">
      <c r="A1890" s="668" t="s">
        <v>1914</v>
      </c>
      <c r="B1890" s="669" t="n">
        <v>44505</v>
      </c>
      <c r="C1890" s="668" t="s">
        <v>1501</v>
      </c>
      <c r="D1890" s="668" t="s">
        <v>1281</v>
      </c>
      <c r="E1890" s="668" t="s">
        <v>1827</v>
      </c>
      <c r="F1890" s="670" t="n">
        <v>2718500</v>
      </c>
      <c r="G1890" s="670" t="n">
        <v>2718500</v>
      </c>
      <c r="H1890" s="670" t="n">
        <v>0</v>
      </c>
      <c r="I1890" s="670" t="n">
        <v>2923078839</v>
      </c>
      <c r="J1890" s="671" t="s">
        <v>1508</v>
      </c>
    </row>
    <row r="1891" customFormat="false" ht="15" hidden="false" customHeight="false" outlineLevel="0" collapsed="false">
      <c r="A1891" s="668" t="s">
        <v>1915</v>
      </c>
      <c r="B1891" s="669" t="n">
        <v>44508</v>
      </c>
      <c r="C1891" s="668" t="s">
        <v>1501</v>
      </c>
      <c r="D1891" s="668" t="s">
        <v>1281</v>
      </c>
      <c r="E1891" s="668" t="s">
        <v>1827</v>
      </c>
      <c r="F1891" s="670" t="n">
        <v>2913240</v>
      </c>
      <c r="G1891" s="670" t="n">
        <v>2913240</v>
      </c>
      <c r="H1891" s="670" t="n">
        <v>0</v>
      </c>
      <c r="I1891" s="670" t="n">
        <v>2920165599</v>
      </c>
      <c r="J1891" s="671" t="s">
        <v>1508</v>
      </c>
    </row>
    <row r="1892" customFormat="false" ht="15" hidden="false" customHeight="false" outlineLevel="0" collapsed="false">
      <c r="A1892" s="668" t="s">
        <v>1915</v>
      </c>
      <c r="B1892" s="669" t="n">
        <v>44508</v>
      </c>
      <c r="C1892" s="668" t="s">
        <v>1501</v>
      </c>
      <c r="D1892" s="668" t="s">
        <v>1281</v>
      </c>
      <c r="E1892" s="668" t="s">
        <v>1827</v>
      </c>
      <c r="F1892" s="670" t="n">
        <v>381694000</v>
      </c>
      <c r="G1892" s="670" t="n">
        <v>381694000</v>
      </c>
      <c r="H1892" s="670" t="n">
        <v>0</v>
      </c>
      <c r="I1892" s="670" t="n">
        <v>2538471599</v>
      </c>
      <c r="J1892" s="671" t="s">
        <v>1508</v>
      </c>
    </row>
    <row r="1893" customFormat="false" ht="15" hidden="false" customHeight="false" outlineLevel="0" collapsed="false">
      <c r="A1893" s="668" t="s">
        <v>1916</v>
      </c>
      <c r="B1893" s="669" t="n">
        <v>44509</v>
      </c>
      <c r="C1893" s="668" t="s">
        <v>1501</v>
      </c>
      <c r="D1893" s="668" t="s">
        <v>1281</v>
      </c>
      <c r="E1893" s="668" t="s">
        <v>1827</v>
      </c>
      <c r="F1893" s="670" t="n">
        <v>14054099</v>
      </c>
      <c r="G1893" s="670" t="n">
        <v>14054099</v>
      </c>
      <c r="H1893" s="670" t="n">
        <v>0</v>
      </c>
      <c r="I1893" s="670" t="n">
        <v>2524417500</v>
      </c>
      <c r="J1893" s="671" t="s">
        <v>1508</v>
      </c>
    </row>
    <row r="1894" customFormat="false" ht="15" hidden="false" customHeight="false" outlineLevel="0" collapsed="false">
      <c r="A1894" s="668" t="s">
        <v>1917</v>
      </c>
      <c r="B1894" s="669" t="n">
        <v>44509</v>
      </c>
      <c r="C1894" s="668" t="s">
        <v>1501</v>
      </c>
      <c r="D1894" s="668" t="s">
        <v>1281</v>
      </c>
      <c r="E1894" s="668" t="s">
        <v>1827</v>
      </c>
      <c r="F1894" s="670" t="n">
        <v>144395000</v>
      </c>
      <c r="G1894" s="670" t="n">
        <v>144395000</v>
      </c>
      <c r="H1894" s="670" t="n">
        <v>0</v>
      </c>
      <c r="I1894" s="670" t="n">
        <v>2380022500</v>
      </c>
      <c r="J1894" s="671" t="s">
        <v>1508</v>
      </c>
    </row>
    <row r="1895" customFormat="false" ht="15" hidden="false" customHeight="false" outlineLevel="0" collapsed="false">
      <c r="A1895" s="668" t="s">
        <v>1918</v>
      </c>
      <c r="B1895" s="669" t="n">
        <v>44510</v>
      </c>
      <c r="C1895" s="668" t="s">
        <v>1501</v>
      </c>
      <c r="D1895" s="668" t="s">
        <v>1281</v>
      </c>
      <c r="E1895" s="668" t="s">
        <v>1827</v>
      </c>
      <c r="F1895" s="670" t="n">
        <v>126887000</v>
      </c>
      <c r="G1895" s="670" t="n">
        <v>126887000</v>
      </c>
      <c r="H1895" s="670" t="n">
        <v>0</v>
      </c>
      <c r="I1895" s="670" t="n">
        <v>2253135500</v>
      </c>
      <c r="J1895" s="671" t="s">
        <v>1508</v>
      </c>
    </row>
    <row r="1896" customFormat="false" ht="15" hidden="false" customHeight="false" outlineLevel="0" collapsed="false">
      <c r="A1896" s="668" t="s">
        <v>1919</v>
      </c>
      <c r="B1896" s="669" t="n">
        <v>44511</v>
      </c>
      <c r="C1896" s="668" t="s">
        <v>1501</v>
      </c>
      <c r="D1896" s="668" t="s">
        <v>1281</v>
      </c>
      <c r="E1896" s="668" t="s">
        <v>1827</v>
      </c>
      <c r="F1896" s="670" t="n">
        <v>136668000</v>
      </c>
      <c r="G1896" s="670" t="n">
        <v>136668000</v>
      </c>
      <c r="H1896" s="670" t="n">
        <v>0</v>
      </c>
      <c r="I1896" s="670" t="n">
        <v>2116467500</v>
      </c>
      <c r="J1896" s="671" t="s">
        <v>1508</v>
      </c>
    </row>
    <row r="1897" customFormat="false" ht="15" hidden="false" customHeight="false" outlineLevel="0" collapsed="false">
      <c r="A1897" s="668" t="s">
        <v>1920</v>
      </c>
      <c r="B1897" s="669" t="n">
        <v>44509</v>
      </c>
      <c r="C1897" s="668" t="s">
        <v>1501</v>
      </c>
      <c r="D1897" s="668" t="s">
        <v>1281</v>
      </c>
      <c r="E1897" s="668" t="s">
        <v>1590</v>
      </c>
      <c r="F1897" s="670" t="n">
        <v>12000</v>
      </c>
      <c r="G1897" s="670" t="n">
        <v>12000</v>
      </c>
      <c r="H1897" s="670" t="n">
        <v>0</v>
      </c>
      <c r="I1897" s="670" t="n">
        <v>2116455500</v>
      </c>
      <c r="J1897" s="671" t="s">
        <v>1508</v>
      </c>
    </row>
    <row r="1898" customFormat="false" ht="15" hidden="false" customHeight="false" outlineLevel="0" collapsed="false">
      <c r="A1898" s="668" t="s">
        <v>1921</v>
      </c>
      <c r="B1898" s="669" t="n">
        <v>44512</v>
      </c>
      <c r="C1898" s="668" t="s">
        <v>1501</v>
      </c>
      <c r="D1898" s="668" t="s">
        <v>1281</v>
      </c>
      <c r="E1898" s="668" t="s">
        <v>1827</v>
      </c>
      <c r="F1898" s="670" t="n">
        <v>175491000</v>
      </c>
      <c r="G1898" s="670" t="n">
        <v>175491000</v>
      </c>
      <c r="H1898" s="670" t="n">
        <v>0</v>
      </c>
      <c r="I1898" s="670" t="n">
        <v>1940964500</v>
      </c>
      <c r="J1898" s="671" t="s">
        <v>1508</v>
      </c>
    </row>
    <row r="1899" customFormat="false" ht="15" hidden="false" customHeight="false" outlineLevel="0" collapsed="false">
      <c r="A1899" s="668" t="s">
        <v>1921</v>
      </c>
      <c r="B1899" s="669" t="n">
        <v>44512</v>
      </c>
      <c r="C1899" s="668" t="s">
        <v>1501</v>
      </c>
      <c r="D1899" s="668" t="s">
        <v>1281</v>
      </c>
      <c r="E1899" s="668" t="s">
        <v>1827</v>
      </c>
      <c r="F1899" s="670" t="n">
        <v>571800</v>
      </c>
      <c r="G1899" s="670" t="n">
        <v>571800</v>
      </c>
      <c r="H1899" s="670" t="n">
        <v>0</v>
      </c>
      <c r="I1899" s="670" t="n">
        <v>1940392700</v>
      </c>
      <c r="J1899" s="671" t="s">
        <v>1508</v>
      </c>
    </row>
    <row r="1900" customFormat="false" ht="15" hidden="false" customHeight="false" outlineLevel="0" collapsed="false">
      <c r="A1900" s="668" t="s">
        <v>1922</v>
      </c>
      <c r="B1900" s="669" t="n">
        <v>44515</v>
      </c>
      <c r="C1900" s="668" t="s">
        <v>1501</v>
      </c>
      <c r="D1900" s="668" t="s">
        <v>1281</v>
      </c>
      <c r="E1900" s="668" t="s">
        <v>1827</v>
      </c>
      <c r="F1900" s="670" t="n">
        <v>1981850</v>
      </c>
      <c r="G1900" s="670" t="n">
        <v>1981850</v>
      </c>
      <c r="H1900" s="670" t="n">
        <v>0</v>
      </c>
      <c r="I1900" s="670" t="n">
        <v>1938410850</v>
      </c>
      <c r="J1900" s="671" t="s">
        <v>1508</v>
      </c>
    </row>
    <row r="1901" customFormat="false" ht="15" hidden="false" customHeight="false" outlineLevel="0" collapsed="false">
      <c r="A1901" s="668" t="s">
        <v>1923</v>
      </c>
      <c r="B1901" s="669" t="n">
        <v>44515</v>
      </c>
      <c r="C1901" s="668" t="s">
        <v>1501</v>
      </c>
      <c r="D1901" s="668" t="s">
        <v>1281</v>
      </c>
      <c r="E1901" s="668" t="s">
        <v>1827</v>
      </c>
      <c r="F1901" s="670" t="n">
        <v>337536000</v>
      </c>
      <c r="G1901" s="670" t="n">
        <v>337536000</v>
      </c>
      <c r="H1901" s="670" t="n">
        <v>0</v>
      </c>
      <c r="I1901" s="670" t="n">
        <v>1600874850</v>
      </c>
      <c r="J1901" s="671" t="s">
        <v>1508</v>
      </c>
    </row>
    <row r="1902" customFormat="false" ht="15" hidden="false" customHeight="false" outlineLevel="0" collapsed="false">
      <c r="A1902" s="668" t="s">
        <v>1924</v>
      </c>
      <c r="B1902" s="669" t="n">
        <v>44516</v>
      </c>
      <c r="C1902" s="668" t="s">
        <v>1501</v>
      </c>
      <c r="D1902" s="668" t="s">
        <v>1281</v>
      </c>
      <c r="E1902" s="668" t="s">
        <v>1827</v>
      </c>
      <c r="F1902" s="670" t="n">
        <v>17854800</v>
      </c>
      <c r="G1902" s="670" t="n">
        <v>17854800</v>
      </c>
      <c r="H1902" s="670" t="n">
        <v>0</v>
      </c>
      <c r="I1902" s="670" t="n">
        <v>1583020050</v>
      </c>
      <c r="J1902" s="671" t="s">
        <v>1508</v>
      </c>
    </row>
    <row r="1903" customFormat="false" ht="15" hidden="false" customHeight="false" outlineLevel="0" collapsed="false">
      <c r="A1903" s="668" t="s">
        <v>1925</v>
      </c>
      <c r="B1903" s="669" t="n">
        <v>44516</v>
      </c>
      <c r="C1903" s="668" t="s">
        <v>1501</v>
      </c>
      <c r="D1903" s="668" t="s">
        <v>1281</v>
      </c>
      <c r="E1903" s="668" t="s">
        <v>1827</v>
      </c>
      <c r="F1903" s="670" t="n">
        <v>8691450</v>
      </c>
      <c r="G1903" s="670" t="n">
        <v>8691450</v>
      </c>
      <c r="H1903" s="670" t="n">
        <v>0</v>
      </c>
      <c r="I1903" s="670" t="n">
        <v>1574328600</v>
      </c>
      <c r="J1903" s="671" t="s">
        <v>1508</v>
      </c>
    </row>
    <row r="1904" customFormat="false" ht="15" hidden="false" customHeight="false" outlineLevel="0" collapsed="false">
      <c r="A1904" s="668" t="s">
        <v>1926</v>
      </c>
      <c r="B1904" s="669" t="n">
        <v>44516</v>
      </c>
      <c r="C1904" s="668" t="s">
        <v>1501</v>
      </c>
      <c r="D1904" s="668" t="s">
        <v>1281</v>
      </c>
      <c r="E1904" s="668" t="s">
        <v>1827</v>
      </c>
      <c r="F1904" s="670" t="n">
        <v>163887000</v>
      </c>
      <c r="G1904" s="670" t="n">
        <v>163887000</v>
      </c>
      <c r="H1904" s="670" t="n">
        <v>0</v>
      </c>
      <c r="I1904" s="670" t="n">
        <v>1410441600</v>
      </c>
      <c r="J1904" s="671" t="s">
        <v>1508</v>
      </c>
    </row>
    <row r="1905" customFormat="false" ht="15" hidden="false" customHeight="false" outlineLevel="0" collapsed="false">
      <c r="A1905" s="668" t="s">
        <v>1927</v>
      </c>
      <c r="B1905" s="669" t="n">
        <v>44517</v>
      </c>
      <c r="C1905" s="668" t="s">
        <v>1501</v>
      </c>
      <c r="D1905" s="668" t="s">
        <v>1281</v>
      </c>
      <c r="E1905" s="668" t="s">
        <v>1827</v>
      </c>
      <c r="F1905" s="670" t="n">
        <v>120602000</v>
      </c>
      <c r="G1905" s="670" t="n">
        <v>120602000</v>
      </c>
      <c r="H1905" s="670" t="n">
        <v>0</v>
      </c>
      <c r="I1905" s="670" t="n">
        <v>1289839600</v>
      </c>
      <c r="J1905" s="671" t="s">
        <v>1508</v>
      </c>
    </row>
    <row r="1906" customFormat="false" ht="15" hidden="false" customHeight="false" outlineLevel="0" collapsed="false">
      <c r="A1906" s="668" t="s">
        <v>1928</v>
      </c>
      <c r="B1906" s="669" t="n">
        <v>44518</v>
      </c>
      <c r="C1906" s="668" t="s">
        <v>1501</v>
      </c>
      <c r="D1906" s="668" t="s">
        <v>1281</v>
      </c>
      <c r="E1906" s="668" t="s">
        <v>1827</v>
      </c>
      <c r="F1906" s="670" t="n">
        <v>245000</v>
      </c>
      <c r="G1906" s="670" t="n">
        <v>245000</v>
      </c>
      <c r="H1906" s="670" t="n">
        <v>0</v>
      </c>
      <c r="I1906" s="670" t="n">
        <v>1289594600</v>
      </c>
      <c r="J1906" s="671" t="s">
        <v>1508</v>
      </c>
    </row>
    <row r="1907" customFormat="false" ht="15" hidden="false" customHeight="false" outlineLevel="0" collapsed="false">
      <c r="A1907" s="668" t="s">
        <v>1928</v>
      </c>
      <c r="B1907" s="669" t="n">
        <v>44518</v>
      </c>
      <c r="C1907" s="668" t="s">
        <v>1501</v>
      </c>
      <c r="D1907" s="668" t="s">
        <v>1281</v>
      </c>
      <c r="E1907" s="668" t="s">
        <v>1827</v>
      </c>
      <c r="F1907" s="670" t="n">
        <v>47056000</v>
      </c>
      <c r="G1907" s="670" t="n">
        <v>47056000</v>
      </c>
      <c r="H1907" s="670" t="n">
        <v>0</v>
      </c>
      <c r="I1907" s="670" t="n">
        <v>1242538600</v>
      </c>
      <c r="J1907" s="671" t="s">
        <v>1508</v>
      </c>
    </row>
    <row r="1908" customFormat="false" ht="15" hidden="false" customHeight="false" outlineLevel="0" collapsed="false">
      <c r="A1908" s="668" t="s">
        <v>1929</v>
      </c>
      <c r="B1908" s="669" t="n">
        <v>44519</v>
      </c>
      <c r="C1908" s="668" t="s">
        <v>1501</v>
      </c>
      <c r="D1908" s="668" t="s">
        <v>1281</v>
      </c>
      <c r="E1908" s="668" t="s">
        <v>1827</v>
      </c>
      <c r="F1908" s="670" t="n">
        <v>10679000</v>
      </c>
      <c r="G1908" s="670" t="n">
        <v>10679000</v>
      </c>
      <c r="H1908" s="670" t="n">
        <v>0</v>
      </c>
      <c r="I1908" s="670" t="n">
        <v>1231859600</v>
      </c>
      <c r="J1908" s="671" t="s">
        <v>1508</v>
      </c>
    </row>
    <row r="1909" customFormat="false" ht="15" hidden="false" customHeight="false" outlineLevel="0" collapsed="false">
      <c r="A1909" s="668" t="s">
        <v>1930</v>
      </c>
      <c r="B1909" s="669" t="n">
        <v>44519</v>
      </c>
      <c r="C1909" s="668" t="s">
        <v>1501</v>
      </c>
      <c r="D1909" s="668" t="s">
        <v>1281</v>
      </c>
      <c r="E1909" s="668" t="s">
        <v>1827</v>
      </c>
      <c r="F1909" s="670" t="n">
        <v>178961000</v>
      </c>
      <c r="G1909" s="670" t="n">
        <v>178961000</v>
      </c>
      <c r="H1909" s="670" t="n">
        <v>0</v>
      </c>
      <c r="I1909" s="670" t="n">
        <v>1052898600</v>
      </c>
      <c r="J1909" s="671" t="s">
        <v>1508</v>
      </c>
    </row>
    <row r="1910" customFormat="false" ht="15" hidden="false" customHeight="false" outlineLevel="0" collapsed="false">
      <c r="A1910" s="668" t="s">
        <v>1931</v>
      </c>
      <c r="B1910" s="669" t="n">
        <v>44522</v>
      </c>
      <c r="C1910" s="668" t="s">
        <v>1501</v>
      </c>
      <c r="D1910" s="668" t="s">
        <v>1281</v>
      </c>
      <c r="E1910" s="668" t="s">
        <v>1827</v>
      </c>
      <c r="F1910" s="670" t="n">
        <v>259515000</v>
      </c>
      <c r="G1910" s="670" t="n">
        <v>259515000</v>
      </c>
      <c r="H1910" s="670" t="n">
        <v>0</v>
      </c>
      <c r="I1910" s="670" t="n">
        <v>793383600</v>
      </c>
      <c r="J1910" s="671" t="s">
        <v>1508</v>
      </c>
    </row>
    <row r="1911" customFormat="false" ht="15" hidden="false" customHeight="false" outlineLevel="0" collapsed="false">
      <c r="A1911" s="668" t="s">
        <v>1931</v>
      </c>
      <c r="B1911" s="669" t="n">
        <v>44522</v>
      </c>
      <c r="C1911" s="668" t="s">
        <v>1501</v>
      </c>
      <c r="D1911" s="668" t="s">
        <v>1281</v>
      </c>
      <c r="E1911" s="668" t="s">
        <v>1827</v>
      </c>
      <c r="F1911" s="670" t="n">
        <v>9985896</v>
      </c>
      <c r="G1911" s="670" t="n">
        <v>9985896</v>
      </c>
      <c r="H1911" s="670" t="n">
        <v>0</v>
      </c>
      <c r="I1911" s="670" t="n">
        <v>783397704</v>
      </c>
      <c r="J1911" s="671" t="s">
        <v>1508</v>
      </c>
    </row>
    <row r="1912" customFormat="false" ht="15" hidden="false" customHeight="false" outlineLevel="0" collapsed="false">
      <c r="A1912" s="668" t="s">
        <v>1932</v>
      </c>
      <c r="B1912" s="669" t="n">
        <v>44523</v>
      </c>
      <c r="C1912" s="668" t="s">
        <v>1501</v>
      </c>
      <c r="D1912" s="668" t="s">
        <v>1281</v>
      </c>
      <c r="E1912" s="668" t="s">
        <v>1827</v>
      </c>
      <c r="F1912" s="670" t="n">
        <v>117204000</v>
      </c>
      <c r="G1912" s="670" t="n">
        <v>117204000</v>
      </c>
      <c r="H1912" s="670" t="n">
        <v>0</v>
      </c>
      <c r="I1912" s="670" t="n">
        <v>666193704</v>
      </c>
      <c r="J1912" s="671" t="s">
        <v>1508</v>
      </c>
    </row>
    <row r="1913" customFormat="false" ht="15" hidden="false" customHeight="false" outlineLevel="0" collapsed="false">
      <c r="A1913" s="668" t="s">
        <v>1932</v>
      </c>
      <c r="B1913" s="669" t="n">
        <v>44523</v>
      </c>
      <c r="C1913" s="668" t="s">
        <v>1501</v>
      </c>
      <c r="D1913" s="668" t="s">
        <v>1281</v>
      </c>
      <c r="E1913" s="668" t="s">
        <v>1827</v>
      </c>
      <c r="F1913" s="670" t="n">
        <v>1543500</v>
      </c>
      <c r="G1913" s="670" t="n">
        <v>1543500</v>
      </c>
      <c r="H1913" s="670" t="n">
        <v>0</v>
      </c>
      <c r="I1913" s="670" t="n">
        <v>664650204</v>
      </c>
      <c r="J1913" s="671" t="s">
        <v>1508</v>
      </c>
    </row>
    <row r="1914" customFormat="false" ht="15" hidden="false" customHeight="false" outlineLevel="0" collapsed="false">
      <c r="A1914" s="668" t="s">
        <v>1933</v>
      </c>
      <c r="B1914" s="669" t="n">
        <v>44524</v>
      </c>
      <c r="C1914" s="668" t="s">
        <v>1501</v>
      </c>
      <c r="D1914" s="668" t="s">
        <v>1281</v>
      </c>
      <c r="E1914" s="668" t="s">
        <v>1827</v>
      </c>
      <c r="F1914" s="670" t="n">
        <v>131376000</v>
      </c>
      <c r="G1914" s="670" t="n">
        <v>131376000</v>
      </c>
      <c r="H1914" s="670" t="n">
        <v>0</v>
      </c>
      <c r="I1914" s="670" t="n">
        <v>533274204</v>
      </c>
      <c r="J1914" s="671" t="s">
        <v>1508</v>
      </c>
    </row>
    <row r="1915" customFormat="false" ht="15" hidden="false" customHeight="false" outlineLevel="0" collapsed="false">
      <c r="A1915" s="668" t="s">
        <v>1934</v>
      </c>
      <c r="B1915" s="669" t="n">
        <v>44524</v>
      </c>
      <c r="C1915" s="668" t="s">
        <v>1501</v>
      </c>
      <c r="D1915" s="668" t="s">
        <v>1281</v>
      </c>
      <c r="E1915" s="668" t="s">
        <v>1827</v>
      </c>
      <c r="F1915" s="670" t="n">
        <v>351000</v>
      </c>
      <c r="G1915" s="670" t="n">
        <v>351000</v>
      </c>
      <c r="H1915" s="670" t="n">
        <v>0</v>
      </c>
      <c r="I1915" s="670" t="n">
        <v>532923204</v>
      </c>
      <c r="J1915" s="671" t="s">
        <v>1508</v>
      </c>
    </row>
    <row r="1916" customFormat="false" ht="15" hidden="false" customHeight="false" outlineLevel="0" collapsed="false">
      <c r="A1916" s="668" t="s">
        <v>1935</v>
      </c>
      <c r="B1916" s="669" t="n">
        <v>44525</v>
      </c>
      <c r="C1916" s="668" t="s">
        <v>1501</v>
      </c>
      <c r="D1916" s="668" t="s">
        <v>1281</v>
      </c>
      <c r="E1916" s="668" t="s">
        <v>1827</v>
      </c>
      <c r="F1916" s="670" t="n">
        <v>50317000</v>
      </c>
      <c r="G1916" s="670" t="n">
        <v>50317000</v>
      </c>
      <c r="H1916" s="670" t="n">
        <v>0</v>
      </c>
      <c r="I1916" s="670" t="n">
        <v>482606204</v>
      </c>
      <c r="J1916" s="671" t="s">
        <v>1508</v>
      </c>
    </row>
    <row r="1917" customFormat="false" ht="15" hidden="false" customHeight="false" outlineLevel="0" collapsed="false">
      <c r="A1917" s="668" t="s">
        <v>1935</v>
      </c>
      <c r="B1917" s="669" t="n">
        <v>44525</v>
      </c>
      <c r="C1917" s="668" t="s">
        <v>1501</v>
      </c>
      <c r="D1917" s="668" t="s">
        <v>1281</v>
      </c>
      <c r="E1917" s="668" t="s">
        <v>1827</v>
      </c>
      <c r="F1917" s="670" t="n">
        <v>3498400</v>
      </c>
      <c r="G1917" s="670" t="n">
        <v>3498400</v>
      </c>
      <c r="H1917" s="670" t="n">
        <v>0</v>
      </c>
      <c r="I1917" s="670" t="n">
        <v>479107804</v>
      </c>
      <c r="J1917" s="671" t="s">
        <v>1508</v>
      </c>
    </row>
    <row r="1918" customFormat="false" ht="15" hidden="false" customHeight="false" outlineLevel="0" collapsed="false">
      <c r="A1918" s="668" t="s">
        <v>1936</v>
      </c>
      <c r="B1918" s="669" t="n">
        <v>44526</v>
      </c>
      <c r="C1918" s="668" t="s">
        <v>1501</v>
      </c>
      <c r="D1918" s="668" t="s">
        <v>1281</v>
      </c>
      <c r="E1918" s="668" t="s">
        <v>1827</v>
      </c>
      <c r="F1918" s="670" t="n">
        <v>435200</v>
      </c>
      <c r="G1918" s="670" t="n">
        <v>435200</v>
      </c>
      <c r="H1918" s="670" t="n">
        <v>0</v>
      </c>
      <c r="I1918" s="670" t="n">
        <v>478672604</v>
      </c>
      <c r="J1918" s="671" t="s">
        <v>1508</v>
      </c>
    </row>
    <row r="1919" customFormat="false" ht="15" hidden="false" customHeight="false" outlineLevel="0" collapsed="false">
      <c r="A1919" s="668" t="s">
        <v>1937</v>
      </c>
      <c r="B1919" s="669" t="n">
        <v>44526</v>
      </c>
      <c r="C1919" s="668" t="s">
        <v>1501</v>
      </c>
      <c r="D1919" s="668" t="s">
        <v>1281</v>
      </c>
      <c r="E1919" s="668" t="s">
        <v>1827</v>
      </c>
      <c r="F1919" s="670" t="n">
        <v>97852000</v>
      </c>
      <c r="G1919" s="670" t="n">
        <v>97852000</v>
      </c>
      <c r="H1919" s="670" t="n">
        <v>0</v>
      </c>
      <c r="I1919" s="670" t="n">
        <v>380820604</v>
      </c>
      <c r="J1919" s="671" t="s">
        <v>1508</v>
      </c>
    </row>
    <row r="1920" customFormat="false" ht="15" hidden="false" customHeight="false" outlineLevel="0" collapsed="false">
      <c r="A1920" s="668" t="s">
        <v>1938</v>
      </c>
      <c r="B1920" s="669" t="n">
        <v>44529</v>
      </c>
      <c r="C1920" s="668" t="s">
        <v>1501</v>
      </c>
      <c r="D1920" s="668" t="s">
        <v>1281</v>
      </c>
      <c r="E1920" s="668" t="s">
        <v>1827</v>
      </c>
      <c r="F1920" s="670" t="n">
        <v>257151000</v>
      </c>
      <c r="G1920" s="670" t="n">
        <v>257151000</v>
      </c>
      <c r="H1920" s="670" t="n">
        <v>0</v>
      </c>
      <c r="I1920" s="670" t="n">
        <v>123669604</v>
      </c>
      <c r="J1920" s="671" t="s">
        <v>1508</v>
      </c>
    </row>
    <row r="1921" customFormat="false" ht="15" hidden="false" customHeight="false" outlineLevel="0" collapsed="false">
      <c r="A1921" s="668" t="s">
        <v>1939</v>
      </c>
      <c r="B1921" s="669" t="n">
        <v>44529</v>
      </c>
      <c r="C1921" s="668" t="s">
        <v>1501</v>
      </c>
      <c r="D1921" s="668" t="s">
        <v>1281</v>
      </c>
      <c r="E1921" s="668" t="s">
        <v>1940</v>
      </c>
      <c r="F1921" s="670" t="n">
        <v>968504</v>
      </c>
      <c r="G1921" s="670" t="n">
        <v>968504</v>
      </c>
      <c r="H1921" s="670" t="n">
        <v>0</v>
      </c>
      <c r="I1921" s="670" t="n">
        <v>122701100</v>
      </c>
      <c r="J1921" s="671" t="s">
        <v>1508</v>
      </c>
    </row>
    <row r="1922" customFormat="false" ht="15" hidden="false" customHeight="false" outlineLevel="0" collapsed="false">
      <c r="A1922" s="668" t="s">
        <v>1941</v>
      </c>
      <c r="B1922" s="669" t="n">
        <v>44530</v>
      </c>
      <c r="C1922" s="668" t="s">
        <v>1501</v>
      </c>
      <c r="D1922" s="668" t="s">
        <v>1281</v>
      </c>
      <c r="E1922" s="668" t="s">
        <v>1827</v>
      </c>
      <c r="F1922" s="670" t="n">
        <v>1536100</v>
      </c>
      <c r="G1922" s="670" t="n">
        <v>1536100</v>
      </c>
      <c r="H1922" s="670" t="n">
        <v>0</v>
      </c>
      <c r="I1922" s="670" t="n">
        <v>121165000</v>
      </c>
      <c r="J1922" s="671" t="s">
        <v>1508</v>
      </c>
    </row>
    <row r="1923" customFormat="false" ht="15" hidden="false" customHeight="false" outlineLevel="0" collapsed="false">
      <c r="A1923" s="668" t="s">
        <v>1942</v>
      </c>
      <c r="B1923" s="669" t="n">
        <v>44530</v>
      </c>
      <c r="C1923" s="668" t="s">
        <v>1501</v>
      </c>
      <c r="D1923" s="668" t="s">
        <v>1281</v>
      </c>
      <c r="E1923" s="668" t="s">
        <v>1827</v>
      </c>
      <c r="F1923" s="670" t="n">
        <v>121165000</v>
      </c>
      <c r="G1923" s="670" t="n">
        <v>121165000</v>
      </c>
      <c r="H1923" s="670" t="n">
        <v>0</v>
      </c>
      <c r="I1923" s="670" t="n">
        <v>0</v>
      </c>
      <c r="J1923" s="671" t="s">
        <v>1508</v>
      </c>
    </row>
    <row r="1924" customFormat="false" ht="15" hidden="false" customHeight="false" outlineLevel="0" collapsed="false">
      <c r="A1924" s="673"/>
      <c r="B1924" s="674"/>
      <c r="C1924" s="673"/>
      <c r="D1924" s="673"/>
      <c r="E1924" s="673"/>
      <c r="F1924" s="681"/>
      <c r="G1924" s="681"/>
      <c r="H1924" s="681"/>
      <c r="I1924" s="676" t="n">
        <v>0</v>
      </c>
      <c r="J1924" s="682"/>
    </row>
    <row r="1925" customFormat="false" ht="15" hidden="false" customHeight="false" outlineLevel="0" collapsed="false">
      <c r="A1925" s="678"/>
      <c r="B1925" s="679"/>
      <c r="C1925" s="678"/>
      <c r="D1925" s="678"/>
      <c r="E1925" s="678"/>
      <c r="F1925" s="680"/>
      <c r="G1925" s="680"/>
      <c r="H1925" s="680"/>
      <c r="I1925" s="680"/>
      <c r="J1925" s="679"/>
    </row>
    <row r="1926" customFormat="false" ht="15" hidden="false" customHeight="true" outlineLevel="0" collapsed="false">
      <c r="A1926" s="664" t="s">
        <v>1943</v>
      </c>
      <c r="B1926" s="664"/>
      <c r="C1926" s="664"/>
      <c r="D1926" s="664"/>
      <c r="E1926" s="664"/>
      <c r="F1926" s="664"/>
      <c r="G1926" s="665"/>
      <c r="H1926" s="665"/>
      <c r="I1926" s="666" t="n">
        <v>49223411793.32</v>
      </c>
      <c r="J1926" s="667"/>
    </row>
    <row r="1927" customFormat="false" ht="15" hidden="false" customHeight="false" outlineLevel="0" collapsed="false">
      <c r="A1927" s="668" t="s">
        <v>1944</v>
      </c>
      <c r="B1927" s="669" t="n">
        <v>44501</v>
      </c>
      <c r="C1927" s="668" t="s">
        <v>1285</v>
      </c>
      <c r="D1927" s="668" t="s">
        <v>1281</v>
      </c>
      <c r="E1927" s="668" t="s">
        <v>1945</v>
      </c>
      <c r="F1927" s="670" t="n">
        <v>-1576500</v>
      </c>
      <c r="G1927" s="670" t="n">
        <v>0</v>
      </c>
      <c r="H1927" s="670" t="n">
        <v>1576500</v>
      </c>
      <c r="I1927" s="670" t="n">
        <v>49224988293.32</v>
      </c>
      <c r="J1927" s="671" t="s">
        <v>1283</v>
      </c>
    </row>
    <row r="1928" customFormat="false" ht="15" hidden="false" customHeight="false" outlineLevel="0" collapsed="false">
      <c r="A1928" s="668" t="s">
        <v>1944</v>
      </c>
      <c r="B1928" s="669" t="n">
        <v>44501</v>
      </c>
      <c r="C1928" s="668" t="s">
        <v>1285</v>
      </c>
      <c r="D1928" s="668" t="s">
        <v>1281</v>
      </c>
      <c r="E1928" s="668" t="s">
        <v>1946</v>
      </c>
      <c r="F1928" s="670" t="n">
        <v>-469000</v>
      </c>
      <c r="G1928" s="670" t="n">
        <v>0</v>
      </c>
      <c r="H1928" s="670" t="n">
        <v>469000</v>
      </c>
      <c r="I1928" s="670" t="n">
        <v>49225457293.32</v>
      </c>
      <c r="J1928" s="671" t="s">
        <v>1283</v>
      </c>
    </row>
    <row r="1929" customFormat="false" ht="15" hidden="false" customHeight="false" outlineLevel="0" collapsed="false">
      <c r="A1929" s="668" t="s">
        <v>1947</v>
      </c>
      <c r="B1929" s="669" t="n">
        <v>44503</v>
      </c>
      <c r="C1929" s="668" t="s">
        <v>1285</v>
      </c>
      <c r="D1929" s="668" t="s">
        <v>1281</v>
      </c>
      <c r="E1929" s="668" t="s">
        <v>1866</v>
      </c>
      <c r="F1929" s="670" t="n">
        <v>-9970100</v>
      </c>
      <c r="G1929" s="670" t="n">
        <v>0</v>
      </c>
      <c r="H1929" s="670" t="n">
        <v>9970100</v>
      </c>
      <c r="I1929" s="670" t="n">
        <v>49235427393.32</v>
      </c>
      <c r="J1929" s="671" t="s">
        <v>1283</v>
      </c>
    </row>
    <row r="1930" customFormat="false" ht="15" hidden="false" customHeight="false" outlineLevel="0" collapsed="false">
      <c r="A1930" s="668" t="s">
        <v>1947</v>
      </c>
      <c r="B1930" s="669" t="n">
        <v>44503</v>
      </c>
      <c r="C1930" s="668" t="s">
        <v>1285</v>
      </c>
      <c r="D1930" s="668" t="s">
        <v>1281</v>
      </c>
      <c r="E1930" s="668" t="s">
        <v>1948</v>
      </c>
      <c r="F1930" s="670" t="n">
        <v>-760000</v>
      </c>
      <c r="G1930" s="670" t="n">
        <v>0</v>
      </c>
      <c r="H1930" s="670" t="n">
        <v>760000</v>
      </c>
      <c r="I1930" s="670" t="n">
        <v>49236187393.32</v>
      </c>
      <c r="J1930" s="671" t="s">
        <v>1283</v>
      </c>
    </row>
    <row r="1931" customFormat="false" ht="15" hidden="false" customHeight="false" outlineLevel="0" collapsed="false">
      <c r="A1931" s="668" t="s">
        <v>1947</v>
      </c>
      <c r="B1931" s="669" t="n">
        <v>44503</v>
      </c>
      <c r="C1931" s="668" t="s">
        <v>1285</v>
      </c>
      <c r="D1931" s="668" t="s">
        <v>1281</v>
      </c>
      <c r="E1931" s="668" t="s">
        <v>1949</v>
      </c>
      <c r="F1931" s="670" t="n">
        <v>-5794800</v>
      </c>
      <c r="G1931" s="670" t="n">
        <v>0</v>
      </c>
      <c r="H1931" s="670" t="n">
        <v>5794800</v>
      </c>
      <c r="I1931" s="670" t="n">
        <v>49241982193.32</v>
      </c>
      <c r="J1931" s="671" t="s">
        <v>1283</v>
      </c>
    </row>
    <row r="1932" customFormat="false" ht="15" hidden="false" customHeight="false" outlineLevel="0" collapsed="false">
      <c r="A1932" s="668" t="s">
        <v>1947</v>
      </c>
      <c r="B1932" s="669" t="n">
        <v>44503</v>
      </c>
      <c r="C1932" s="668" t="s">
        <v>1285</v>
      </c>
      <c r="D1932" s="668" t="s">
        <v>1281</v>
      </c>
      <c r="E1932" s="668" t="s">
        <v>1950</v>
      </c>
      <c r="F1932" s="670" t="n">
        <v>-26700000</v>
      </c>
      <c r="G1932" s="670" t="n">
        <v>0</v>
      </c>
      <c r="H1932" s="670" t="n">
        <v>26700000</v>
      </c>
      <c r="I1932" s="670" t="n">
        <v>49268682193.32</v>
      </c>
      <c r="J1932" s="671" t="s">
        <v>1283</v>
      </c>
    </row>
    <row r="1933" customFormat="false" ht="15" hidden="false" customHeight="false" outlineLevel="0" collapsed="false">
      <c r="A1933" s="668" t="s">
        <v>1947</v>
      </c>
      <c r="B1933" s="669" t="n">
        <v>44503</v>
      </c>
      <c r="C1933" s="668" t="s">
        <v>1285</v>
      </c>
      <c r="D1933" s="668" t="s">
        <v>1281</v>
      </c>
      <c r="E1933" s="668" t="s">
        <v>1951</v>
      </c>
      <c r="F1933" s="670" t="n">
        <v>-2502000</v>
      </c>
      <c r="G1933" s="670" t="n">
        <v>0</v>
      </c>
      <c r="H1933" s="670" t="n">
        <v>2502000</v>
      </c>
      <c r="I1933" s="670" t="n">
        <v>49271184193.32</v>
      </c>
      <c r="J1933" s="671" t="s">
        <v>1283</v>
      </c>
    </row>
    <row r="1934" customFormat="false" ht="15" hidden="false" customHeight="false" outlineLevel="0" collapsed="false">
      <c r="A1934" s="668" t="s">
        <v>1947</v>
      </c>
      <c r="B1934" s="669" t="n">
        <v>44503</v>
      </c>
      <c r="C1934" s="668" t="s">
        <v>1285</v>
      </c>
      <c r="D1934" s="668" t="s">
        <v>1281</v>
      </c>
      <c r="E1934" s="668" t="s">
        <v>1952</v>
      </c>
      <c r="F1934" s="670" t="n">
        <v>-2133100</v>
      </c>
      <c r="G1934" s="670" t="n">
        <v>0</v>
      </c>
      <c r="H1934" s="670" t="n">
        <v>2133100</v>
      </c>
      <c r="I1934" s="670" t="n">
        <v>49273317293.32</v>
      </c>
      <c r="J1934" s="671" t="s">
        <v>1283</v>
      </c>
    </row>
    <row r="1935" customFormat="false" ht="15" hidden="false" customHeight="false" outlineLevel="0" collapsed="false">
      <c r="A1935" s="668" t="s">
        <v>1947</v>
      </c>
      <c r="B1935" s="669" t="n">
        <v>44503</v>
      </c>
      <c r="C1935" s="668" t="s">
        <v>1285</v>
      </c>
      <c r="D1935" s="668" t="s">
        <v>1281</v>
      </c>
      <c r="E1935" s="668" t="s">
        <v>1953</v>
      </c>
      <c r="F1935" s="670" t="n">
        <v>-253500</v>
      </c>
      <c r="G1935" s="670" t="n">
        <v>0</v>
      </c>
      <c r="H1935" s="670" t="n">
        <v>253500</v>
      </c>
      <c r="I1935" s="670" t="n">
        <v>49273570793.32</v>
      </c>
      <c r="J1935" s="671" t="s">
        <v>1283</v>
      </c>
    </row>
    <row r="1936" customFormat="false" ht="15" hidden="false" customHeight="false" outlineLevel="0" collapsed="false">
      <c r="A1936" s="668" t="s">
        <v>1954</v>
      </c>
      <c r="B1936" s="669" t="n">
        <v>44504</v>
      </c>
      <c r="C1936" s="668" t="s">
        <v>1285</v>
      </c>
      <c r="D1936" s="668" t="s">
        <v>1281</v>
      </c>
      <c r="E1936" s="668" t="s">
        <v>1955</v>
      </c>
      <c r="F1936" s="670" t="n">
        <v>-383086</v>
      </c>
      <c r="G1936" s="670" t="n">
        <v>0</v>
      </c>
      <c r="H1936" s="670" t="n">
        <v>383086</v>
      </c>
      <c r="I1936" s="670" t="n">
        <v>49273953879.32</v>
      </c>
      <c r="J1936" s="671" t="s">
        <v>1283</v>
      </c>
    </row>
    <row r="1937" customFormat="false" ht="15" hidden="false" customHeight="false" outlineLevel="0" collapsed="false">
      <c r="A1937" s="668" t="s">
        <v>1954</v>
      </c>
      <c r="B1937" s="669" t="n">
        <v>44504</v>
      </c>
      <c r="C1937" s="668" t="s">
        <v>1285</v>
      </c>
      <c r="D1937" s="668" t="s">
        <v>1281</v>
      </c>
      <c r="E1937" s="668" t="s">
        <v>1868</v>
      </c>
      <c r="F1937" s="670" t="n">
        <v>-1116000</v>
      </c>
      <c r="G1937" s="670" t="n">
        <v>0</v>
      </c>
      <c r="H1937" s="670" t="n">
        <v>1116000</v>
      </c>
      <c r="I1937" s="670" t="n">
        <v>49275069879.32</v>
      </c>
      <c r="J1937" s="671" t="s">
        <v>1283</v>
      </c>
    </row>
    <row r="1938" customFormat="false" ht="15" hidden="false" customHeight="false" outlineLevel="0" collapsed="false">
      <c r="A1938" s="668" t="s">
        <v>1954</v>
      </c>
      <c r="B1938" s="669" t="n">
        <v>44504</v>
      </c>
      <c r="C1938" s="668" t="s">
        <v>1285</v>
      </c>
      <c r="D1938" s="668" t="s">
        <v>1281</v>
      </c>
      <c r="E1938" s="668" t="s">
        <v>1956</v>
      </c>
      <c r="F1938" s="670" t="n">
        <v>-1872000</v>
      </c>
      <c r="G1938" s="670" t="n">
        <v>0</v>
      </c>
      <c r="H1938" s="670" t="n">
        <v>1872000</v>
      </c>
      <c r="I1938" s="670" t="n">
        <v>49276941879.32</v>
      </c>
      <c r="J1938" s="671" t="s">
        <v>1283</v>
      </c>
    </row>
    <row r="1939" customFormat="false" ht="15" hidden="false" customHeight="false" outlineLevel="0" collapsed="false">
      <c r="A1939" s="668" t="s">
        <v>1954</v>
      </c>
      <c r="B1939" s="669" t="n">
        <v>44504</v>
      </c>
      <c r="C1939" s="668" t="s">
        <v>1285</v>
      </c>
      <c r="D1939" s="668" t="s">
        <v>1281</v>
      </c>
      <c r="E1939" s="668" t="s">
        <v>1953</v>
      </c>
      <c r="F1939" s="670" t="n">
        <v>-195000</v>
      </c>
      <c r="G1939" s="670" t="n">
        <v>0</v>
      </c>
      <c r="H1939" s="670" t="n">
        <v>195000</v>
      </c>
      <c r="I1939" s="670" t="n">
        <v>49277136879.32</v>
      </c>
      <c r="J1939" s="671" t="s">
        <v>1283</v>
      </c>
    </row>
    <row r="1940" customFormat="false" ht="15" hidden="false" customHeight="false" outlineLevel="0" collapsed="false">
      <c r="A1940" s="668" t="s">
        <v>1954</v>
      </c>
      <c r="B1940" s="669" t="n">
        <v>44504</v>
      </c>
      <c r="C1940" s="668" t="s">
        <v>1280</v>
      </c>
      <c r="D1940" s="668" t="s">
        <v>1281</v>
      </c>
      <c r="E1940" s="668" t="s">
        <v>1406</v>
      </c>
      <c r="F1940" s="670" t="n">
        <v>-1860000</v>
      </c>
      <c r="G1940" s="670" t="n">
        <v>0</v>
      </c>
      <c r="H1940" s="670" t="n">
        <v>1860000</v>
      </c>
      <c r="I1940" s="670" t="n">
        <v>49278996879.32</v>
      </c>
      <c r="J1940" s="671" t="s">
        <v>1283</v>
      </c>
    </row>
    <row r="1941" customFormat="false" ht="15" hidden="false" customHeight="false" outlineLevel="0" collapsed="false">
      <c r="A1941" s="668" t="s">
        <v>1954</v>
      </c>
      <c r="B1941" s="669" t="n">
        <v>44504</v>
      </c>
      <c r="C1941" s="668" t="s">
        <v>1280</v>
      </c>
      <c r="D1941" s="668" t="s">
        <v>1281</v>
      </c>
      <c r="E1941" s="668" t="s">
        <v>1406</v>
      </c>
      <c r="F1941" s="670" t="n">
        <v>-2235000</v>
      </c>
      <c r="G1941" s="670" t="n">
        <v>0</v>
      </c>
      <c r="H1941" s="670" t="n">
        <v>2235000</v>
      </c>
      <c r="I1941" s="670" t="n">
        <v>49281231879.32</v>
      </c>
      <c r="J1941" s="671" t="s">
        <v>1283</v>
      </c>
    </row>
    <row r="1942" customFormat="false" ht="15" hidden="false" customHeight="false" outlineLevel="0" collapsed="false">
      <c r="A1942" s="668" t="s">
        <v>1957</v>
      </c>
      <c r="B1942" s="669" t="n">
        <v>44505</v>
      </c>
      <c r="C1942" s="668" t="s">
        <v>1285</v>
      </c>
      <c r="D1942" s="668" t="s">
        <v>1281</v>
      </c>
      <c r="E1942" s="668" t="s">
        <v>1958</v>
      </c>
      <c r="F1942" s="670" t="n">
        <v>-2044850</v>
      </c>
      <c r="G1942" s="670" t="n">
        <v>0</v>
      </c>
      <c r="H1942" s="670" t="n">
        <v>2044850</v>
      </c>
      <c r="I1942" s="670" t="n">
        <v>49283276729.32</v>
      </c>
      <c r="J1942" s="671" t="s">
        <v>1283</v>
      </c>
    </row>
    <row r="1943" customFormat="false" ht="15" hidden="false" customHeight="false" outlineLevel="0" collapsed="false">
      <c r="A1943" s="668" t="s">
        <v>1957</v>
      </c>
      <c r="B1943" s="669" t="n">
        <v>44505</v>
      </c>
      <c r="C1943" s="668" t="s">
        <v>1285</v>
      </c>
      <c r="D1943" s="668" t="s">
        <v>1281</v>
      </c>
      <c r="E1943" s="668" t="s">
        <v>1866</v>
      </c>
      <c r="F1943" s="670" t="n">
        <v>-26935900</v>
      </c>
      <c r="G1943" s="670" t="n">
        <v>0</v>
      </c>
      <c r="H1943" s="670" t="n">
        <v>26935900</v>
      </c>
      <c r="I1943" s="670" t="n">
        <v>49310212629.32</v>
      </c>
      <c r="J1943" s="671" t="s">
        <v>1283</v>
      </c>
    </row>
    <row r="1944" customFormat="false" ht="15" hidden="false" customHeight="false" outlineLevel="0" collapsed="false">
      <c r="A1944" s="668" t="s">
        <v>1957</v>
      </c>
      <c r="B1944" s="669" t="n">
        <v>44505</v>
      </c>
      <c r="C1944" s="668" t="s">
        <v>1285</v>
      </c>
      <c r="D1944" s="668" t="s">
        <v>1281</v>
      </c>
      <c r="E1944" s="668" t="s">
        <v>1959</v>
      </c>
      <c r="F1944" s="670" t="n">
        <v>-1068000</v>
      </c>
      <c r="G1944" s="670" t="n">
        <v>0</v>
      </c>
      <c r="H1944" s="670" t="n">
        <v>1068000</v>
      </c>
      <c r="I1944" s="670" t="n">
        <v>49311280629.32</v>
      </c>
      <c r="J1944" s="671" t="s">
        <v>1283</v>
      </c>
    </row>
    <row r="1945" customFormat="false" ht="15" hidden="false" customHeight="false" outlineLevel="0" collapsed="false">
      <c r="A1945" s="668" t="s">
        <v>1960</v>
      </c>
      <c r="B1945" s="669" t="n">
        <v>44506</v>
      </c>
      <c r="C1945" s="668" t="s">
        <v>1285</v>
      </c>
      <c r="D1945" s="668" t="s">
        <v>1281</v>
      </c>
      <c r="E1945" s="668" t="s">
        <v>1961</v>
      </c>
      <c r="F1945" s="670" t="n">
        <v>-1260000</v>
      </c>
      <c r="G1945" s="670" t="n">
        <v>0</v>
      </c>
      <c r="H1945" s="670" t="n">
        <v>1260000</v>
      </c>
      <c r="I1945" s="670" t="n">
        <v>49312540629.32</v>
      </c>
      <c r="J1945" s="671" t="s">
        <v>1283</v>
      </c>
    </row>
    <row r="1946" customFormat="false" ht="15" hidden="false" customHeight="false" outlineLevel="0" collapsed="false">
      <c r="A1946" s="668" t="s">
        <v>1960</v>
      </c>
      <c r="B1946" s="669" t="n">
        <v>44506</v>
      </c>
      <c r="C1946" s="668" t="s">
        <v>1285</v>
      </c>
      <c r="D1946" s="668" t="s">
        <v>1281</v>
      </c>
      <c r="E1946" s="668" t="s">
        <v>1949</v>
      </c>
      <c r="F1946" s="670" t="n">
        <v>-5072000</v>
      </c>
      <c r="G1946" s="670" t="n">
        <v>0</v>
      </c>
      <c r="H1946" s="670" t="n">
        <v>5072000</v>
      </c>
      <c r="I1946" s="670" t="n">
        <v>49317612629.32</v>
      </c>
      <c r="J1946" s="671" t="s">
        <v>1283</v>
      </c>
    </row>
    <row r="1947" customFormat="false" ht="15" hidden="false" customHeight="false" outlineLevel="0" collapsed="false">
      <c r="A1947" s="668" t="s">
        <v>1960</v>
      </c>
      <c r="B1947" s="669" t="n">
        <v>44506</v>
      </c>
      <c r="C1947" s="668" t="s">
        <v>1285</v>
      </c>
      <c r="D1947" s="668" t="s">
        <v>1281</v>
      </c>
      <c r="E1947" s="668" t="s">
        <v>1962</v>
      </c>
      <c r="F1947" s="670" t="n">
        <v>-1524000</v>
      </c>
      <c r="G1947" s="670" t="n">
        <v>0</v>
      </c>
      <c r="H1947" s="670" t="n">
        <v>1524000</v>
      </c>
      <c r="I1947" s="670" t="n">
        <v>49319136629.32</v>
      </c>
      <c r="J1947" s="671" t="s">
        <v>1283</v>
      </c>
    </row>
    <row r="1948" customFormat="false" ht="15" hidden="false" customHeight="false" outlineLevel="0" collapsed="false">
      <c r="A1948" s="668" t="s">
        <v>1960</v>
      </c>
      <c r="B1948" s="669" t="n">
        <v>44506</v>
      </c>
      <c r="C1948" s="668" t="s">
        <v>1285</v>
      </c>
      <c r="D1948" s="668" t="s">
        <v>1281</v>
      </c>
      <c r="E1948" s="668" t="s">
        <v>1963</v>
      </c>
      <c r="F1948" s="670" t="n">
        <v>-1155000</v>
      </c>
      <c r="G1948" s="670" t="n">
        <v>0</v>
      </c>
      <c r="H1948" s="670" t="n">
        <v>1155000</v>
      </c>
      <c r="I1948" s="670" t="n">
        <v>49320291629.32</v>
      </c>
      <c r="J1948" s="671" t="s">
        <v>1283</v>
      </c>
    </row>
    <row r="1949" customFormat="false" ht="15" hidden="false" customHeight="false" outlineLevel="0" collapsed="false">
      <c r="A1949" s="668" t="s">
        <v>1960</v>
      </c>
      <c r="B1949" s="669" t="n">
        <v>44506</v>
      </c>
      <c r="C1949" s="668" t="s">
        <v>1285</v>
      </c>
      <c r="D1949" s="668" t="s">
        <v>1281</v>
      </c>
      <c r="E1949" s="668" t="s">
        <v>1868</v>
      </c>
      <c r="F1949" s="670" t="n">
        <v>-360000</v>
      </c>
      <c r="G1949" s="670" t="n">
        <v>0</v>
      </c>
      <c r="H1949" s="670" t="n">
        <v>360000</v>
      </c>
      <c r="I1949" s="670" t="n">
        <v>49320651629.32</v>
      </c>
      <c r="J1949" s="671" t="s">
        <v>1283</v>
      </c>
    </row>
    <row r="1950" customFormat="false" ht="15" hidden="false" customHeight="false" outlineLevel="0" collapsed="false">
      <c r="A1950" s="668" t="s">
        <v>1960</v>
      </c>
      <c r="B1950" s="669" t="n">
        <v>44506</v>
      </c>
      <c r="C1950" s="668" t="s">
        <v>1285</v>
      </c>
      <c r="D1950" s="668" t="s">
        <v>1281</v>
      </c>
      <c r="E1950" s="668" t="s">
        <v>1964</v>
      </c>
      <c r="F1950" s="670" t="n">
        <v>-25995409</v>
      </c>
      <c r="G1950" s="670" t="n">
        <v>0</v>
      </c>
      <c r="H1950" s="670" t="n">
        <v>25995409</v>
      </c>
      <c r="I1950" s="670" t="n">
        <v>49346647038.32</v>
      </c>
      <c r="J1950" s="671" t="s">
        <v>1283</v>
      </c>
    </row>
    <row r="1951" customFormat="false" ht="15" hidden="false" customHeight="false" outlineLevel="0" collapsed="false">
      <c r="A1951" s="668" t="s">
        <v>1960</v>
      </c>
      <c r="B1951" s="669" t="n">
        <v>44506</v>
      </c>
      <c r="C1951" s="668" t="s">
        <v>1285</v>
      </c>
      <c r="D1951" s="668" t="s">
        <v>1281</v>
      </c>
      <c r="E1951" s="668" t="s">
        <v>1965</v>
      </c>
      <c r="F1951" s="670" t="n">
        <v>-27647169</v>
      </c>
      <c r="G1951" s="670" t="n">
        <v>0</v>
      </c>
      <c r="H1951" s="670" t="n">
        <v>27647169</v>
      </c>
      <c r="I1951" s="670" t="n">
        <v>49374294207.32</v>
      </c>
      <c r="J1951" s="671" t="s">
        <v>1283</v>
      </c>
    </row>
    <row r="1952" customFormat="false" ht="15" hidden="false" customHeight="false" outlineLevel="0" collapsed="false">
      <c r="A1952" s="668" t="s">
        <v>1960</v>
      </c>
      <c r="B1952" s="669" t="n">
        <v>44506</v>
      </c>
      <c r="C1952" s="668" t="s">
        <v>1285</v>
      </c>
      <c r="D1952" s="668" t="s">
        <v>1281</v>
      </c>
      <c r="E1952" s="668" t="s">
        <v>1966</v>
      </c>
      <c r="F1952" s="670" t="n">
        <v>-65813123</v>
      </c>
      <c r="G1952" s="670" t="n">
        <v>0</v>
      </c>
      <c r="H1952" s="670" t="n">
        <v>65813123</v>
      </c>
      <c r="I1952" s="670" t="n">
        <v>49440107330.32</v>
      </c>
      <c r="J1952" s="671" t="s">
        <v>1283</v>
      </c>
    </row>
    <row r="1953" customFormat="false" ht="15" hidden="false" customHeight="false" outlineLevel="0" collapsed="false">
      <c r="A1953" s="668" t="s">
        <v>1967</v>
      </c>
      <c r="B1953" s="669" t="n">
        <v>44509</v>
      </c>
      <c r="C1953" s="668" t="s">
        <v>1285</v>
      </c>
      <c r="D1953" s="668" t="s">
        <v>1281</v>
      </c>
      <c r="E1953" s="668" t="s">
        <v>1968</v>
      </c>
      <c r="F1953" s="670" t="n">
        <v>-23940000</v>
      </c>
      <c r="G1953" s="670" t="n">
        <v>0</v>
      </c>
      <c r="H1953" s="670" t="n">
        <v>23940000</v>
      </c>
      <c r="I1953" s="670" t="n">
        <v>49464047330.32</v>
      </c>
      <c r="J1953" s="671" t="s">
        <v>1283</v>
      </c>
    </row>
    <row r="1954" customFormat="false" ht="15" hidden="false" customHeight="false" outlineLevel="0" collapsed="false">
      <c r="A1954" s="668" t="s">
        <v>1967</v>
      </c>
      <c r="B1954" s="669" t="n">
        <v>44509</v>
      </c>
      <c r="C1954" s="668" t="s">
        <v>1285</v>
      </c>
      <c r="D1954" s="668" t="s">
        <v>1281</v>
      </c>
      <c r="E1954" s="668" t="s">
        <v>1946</v>
      </c>
      <c r="F1954" s="670" t="n">
        <v>-1701550</v>
      </c>
      <c r="G1954" s="670" t="n">
        <v>0</v>
      </c>
      <c r="H1954" s="670" t="n">
        <v>1701550</v>
      </c>
      <c r="I1954" s="670" t="n">
        <v>49465748880.32</v>
      </c>
      <c r="J1954" s="671" t="s">
        <v>1283</v>
      </c>
    </row>
    <row r="1955" customFormat="false" ht="15" hidden="false" customHeight="false" outlineLevel="0" collapsed="false">
      <c r="A1955" s="668" t="s">
        <v>1967</v>
      </c>
      <c r="B1955" s="669" t="n">
        <v>44509</v>
      </c>
      <c r="C1955" s="668" t="s">
        <v>1285</v>
      </c>
      <c r="D1955" s="668" t="s">
        <v>1281</v>
      </c>
      <c r="E1955" s="668" t="s">
        <v>1969</v>
      </c>
      <c r="F1955" s="670" t="n">
        <v>-3360000</v>
      </c>
      <c r="G1955" s="670" t="n">
        <v>0</v>
      </c>
      <c r="H1955" s="670" t="n">
        <v>3360000</v>
      </c>
      <c r="I1955" s="670" t="n">
        <v>49469108880.32</v>
      </c>
      <c r="J1955" s="671" t="s">
        <v>1283</v>
      </c>
    </row>
    <row r="1956" customFormat="false" ht="15" hidden="false" customHeight="false" outlineLevel="0" collapsed="false">
      <c r="A1956" s="668" t="s">
        <v>1967</v>
      </c>
      <c r="B1956" s="669" t="n">
        <v>44509</v>
      </c>
      <c r="C1956" s="668" t="s">
        <v>1285</v>
      </c>
      <c r="D1956" s="668" t="s">
        <v>1281</v>
      </c>
      <c r="E1956" s="668" t="s">
        <v>1866</v>
      </c>
      <c r="F1956" s="670" t="n">
        <v>-12551100</v>
      </c>
      <c r="G1956" s="670" t="n">
        <v>0</v>
      </c>
      <c r="H1956" s="670" t="n">
        <v>12551100</v>
      </c>
      <c r="I1956" s="670" t="n">
        <v>49481659980.32</v>
      </c>
      <c r="J1956" s="671" t="s">
        <v>1283</v>
      </c>
    </row>
    <row r="1957" customFormat="false" ht="15" hidden="false" customHeight="false" outlineLevel="0" collapsed="false">
      <c r="A1957" s="668" t="s">
        <v>1967</v>
      </c>
      <c r="B1957" s="669" t="n">
        <v>44509</v>
      </c>
      <c r="C1957" s="668" t="s">
        <v>1285</v>
      </c>
      <c r="D1957" s="668" t="s">
        <v>1281</v>
      </c>
      <c r="E1957" s="668" t="s">
        <v>1868</v>
      </c>
      <c r="F1957" s="670" t="n">
        <v>-624000</v>
      </c>
      <c r="G1957" s="670" t="n">
        <v>0</v>
      </c>
      <c r="H1957" s="670" t="n">
        <v>624000</v>
      </c>
      <c r="I1957" s="670" t="n">
        <v>49482283980.32</v>
      </c>
      <c r="J1957" s="671" t="s">
        <v>1283</v>
      </c>
    </row>
    <row r="1958" customFormat="false" ht="15" hidden="false" customHeight="false" outlineLevel="0" collapsed="false">
      <c r="A1958" s="668" t="s">
        <v>1967</v>
      </c>
      <c r="B1958" s="669" t="n">
        <v>44509</v>
      </c>
      <c r="C1958" s="668" t="s">
        <v>1285</v>
      </c>
      <c r="D1958" s="668" t="s">
        <v>1281</v>
      </c>
      <c r="E1958" s="668" t="s">
        <v>1970</v>
      </c>
      <c r="F1958" s="670" t="n">
        <v>-960000</v>
      </c>
      <c r="G1958" s="670" t="n">
        <v>0</v>
      </c>
      <c r="H1958" s="670" t="n">
        <v>960000</v>
      </c>
      <c r="I1958" s="670" t="n">
        <v>49483243980.32</v>
      </c>
      <c r="J1958" s="671" t="s">
        <v>1283</v>
      </c>
    </row>
    <row r="1959" customFormat="false" ht="15" hidden="false" customHeight="false" outlineLevel="0" collapsed="false">
      <c r="A1959" s="668" t="s">
        <v>1971</v>
      </c>
      <c r="B1959" s="669" t="n">
        <v>44510</v>
      </c>
      <c r="C1959" s="668" t="s">
        <v>1285</v>
      </c>
      <c r="D1959" s="668" t="s">
        <v>1281</v>
      </c>
      <c r="E1959" s="668" t="s">
        <v>1953</v>
      </c>
      <c r="F1959" s="670" t="n">
        <v>-308750</v>
      </c>
      <c r="G1959" s="670" t="n">
        <v>0</v>
      </c>
      <c r="H1959" s="670" t="n">
        <v>308750</v>
      </c>
      <c r="I1959" s="670" t="n">
        <v>49483552730.32</v>
      </c>
      <c r="J1959" s="671" t="s">
        <v>1283</v>
      </c>
    </row>
    <row r="1960" customFormat="false" ht="15" hidden="false" customHeight="false" outlineLevel="0" collapsed="false">
      <c r="A1960" s="668" t="s">
        <v>1971</v>
      </c>
      <c r="B1960" s="669" t="n">
        <v>44510</v>
      </c>
      <c r="C1960" s="668" t="s">
        <v>1285</v>
      </c>
      <c r="D1960" s="668" t="s">
        <v>1281</v>
      </c>
      <c r="E1960" s="668" t="s">
        <v>1972</v>
      </c>
      <c r="F1960" s="670" t="n">
        <v>-3920000</v>
      </c>
      <c r="G1960" s="670" t="n">
        <v>0</v>
      </c>
      <c r="H1960" s="670" t="n">
        <v>3920000</v>
      </c>
      <c r="I1960" s="670" t="n">
        <v>49487472730.32</v>
      </c>
      <c r="J1960" s="671" t="s">
        <v>1283</v>
      </c>
    </row>
    <row r="1961" customFormat="false" ht="15" hidden="false" customHeight="false" outlineLevel="0" collapsed="false">
      <c r="A1961" s="668" t="s">
        <v>1971</v>
      </c>
      <c r="B1961" s="669" t="n">
        <v>44510</v>
      </c>
      <c r="C1961" s="668" t="s">
        <v>1285</v>
      </c>
      <c r="D1961" s="668" t="s">
        <v>1281</v>
      </c>
      <c r="E1961" s="668" t="s">
        <v>1973</v>
      </c>
      <c r="F1961" s="670" t="n">
        <v>-31229000</v>
      </c>
      <c r="G1961" s="670" t="n">
        <v>0</v>
      </c>
      <c r="H1961" s="670" t="n">
        <v>31229000</v>
      </c>
      <c r="I1961" s="670" t="n">
        <v>49518701730.32</v>
      </c>
      <c r="J1961" s="671" t="s">
        <v>1283</v>
      </c>
    </row>
    <row r="1962" customFormat="false" ht="15" hidden="false" customHeight="false" outlineLevel="0" collapsed="false">
      <c r="A1962" s="668" t="s">
        <v>1971</v>
      </c>
      <c r="B1962" s="669" t="n">
        <v>44510</v>
      </c>
      <c r="C1962" s="668" t="s">
        <v>1280</v>
      </c>
      <c r="D1962" s="668" t="s">
        <v>1281</v>
      </c>
      <c r="E1962" s="668" t="s">
        <v>1406</v>
      </c>
      <c r="F1962" s="670" t="n">
        <v>-8019900</v>
      </c>
      <c r="G1962" s="670" t="n">
        <v>0</v>
      </c>
      <c r="H1962" s="670" t="n">
        <v>8019900</v>
      </c>
      <c r="I1962" s="670" t="n">
        <v>49526721630.32</v>
      </c>
      <c r="J1962" s="671" t="s">
        <v>1283</v>
      </c>
    </row>
    <row r="1963" customFormat="false" ht="15" hidden="false" customHeight="false" outlineLevel="0" collapsed="false">
      <c r="A1963" s="668" t="s">
        <v>1971</v>
      </c>
      <c r="B1963" s="669" t="n">
        <v>44510</v>
      </c>
      <c r="C1963" s="668" t="s">
        <v>1280</v>
      </c>
      <c r="D1963" s="668" t="s">
        <v>1281</v>
      </c>
      <c r="E1963" s="668" t="s">
        <v>1406</v>
      </c>
      <c r="F1963" s="670" t="n">
        <v>-3690000</v>
      </c>
      <c r="G1963" s="670" t="n">
        <v>0</v>
      </c>
      <c r="H1963" s="670" t="n">
        <v>3690000</v>
      </c>
      <c r="I1963" s="670" t="n">
        <v>49530411630.32</v>
      </c>
      <c r="J1963" s="671" t="s">
        <v>1283</v>
      </c>
    </row>
    <row r="1964" customFormat="false" ht="15" hidden="false" customHeight="false" outlineLevel="0" collapsed="false">
      <c r="A1964" s="668" t="s">
        <v>1974</v>
      </c>
      <c r="B1964" s="669" t="n">
        <v>44512</v>
      </c>
      <c r="C1964" s="668" t="s">
        <v>1285</v>
      </c>
      <c r="D1964" s="668" t="s">
        <v>1281</v>
      </c>
      <c r="E1964" s="668" t="s">
        <v>1958</v>
      </c>
      <c r="F1964" s="670" t="n">
        <v>-933500</v>
      </c>
      <c r="G1964" s="670" t="n">
        <v>0</v>
      </c>
      <c r="H1964" s="670" t="n">
        <v>933500</v>
      </c>
      <c r="I1964" s="670" t="n">
        <v>49531345130.32</v>
      </c>
      <c r="J1964" s="671" t="s">
        <v>1283</v>
      </c>
    </row>
    <row r="1965" customFormat="false" ht="15" hidden="false" customHeight="false" outlineLevel="0" collapsed="false">
      <c r="A1965" s="668" t="s">
        <v>1974</v>
      </c>
      <c r="B1965" s="669" t="n">
        <v>44512</v>
      </c>
      <c r="C1965" s="668" t="s">
        <v>1285</v>
      </c>
      <c r="D1965" s="668" t="s">
        <v>1281</v>
      </c>
      <c r="E1965" s="668" t="s">
        <v>1961</v>
      </c>
      <c r="F1965" s="670" t="n">
        <v>-630000</v>
      </c>
      <c r="G1965" s="670" t="n">
        <v>0</v>
      </c>
      <c r="H1965" s="670" t="n">
        <v>630000</v>
      </c>
      <c r="I1965" s="670" t="n">
        <v>49531975130.32</v>
      </c>
      <c r="J1965" s="671" t="s">
        <v>1283</v>
      </c>
    </row>
    <row r="1966" customFormat="false" ht="15" hidden="false" customHeight="false" outlineLevel="0" collapsed="false">
      <c r="A1966" s="668" t="s">
        <v>1974</v>
      </c>
      <c r="B1966" s="669" t="n">
        <v>44512</v>
      </c>
      <c r="C1966" s="668" t="s">
        <v>1285</v>
      </c>
      <c r="D1966" s="668" t="s">
        <v>1281</v>
      </c>
      <c r="E1966" s="668" t="s">
        <v>1975</v>
      </c>
      <c r="F1966" s="670" t="n">
        <v>-490000</v>
      </c>
      <c r="G1966" s="670" t="n">
        <v>0</v>
      </c>
      <c r="H1966" s="670" t="n">
        <v>490000</v>
      </c>
      <c r="I1966" s="670" t="n">
        <v>49532465130.32</v>
      </c>
      <c r="J1966" s="671" t="s">
        <v>1283</v>
      </c>
    </row>
    <row r="1967" customFormat="false" ht="15" hidden="false" customHeight="false" outlineLevel="0" collapsed="false">
      <c r="A1967" s="668" t="s">
        <v>1974</v>
      </c>
      <c r="B1967" s="669" t="n">
        <v>44512</v>
      </c>
      <c r="C1967" s="668" t="s">
        <v>1285</v>
      </c>
      <c r="D1967" s="668" t="s">
        <v>1281</v>
      </c>
      <c r="E1967" s="668" t="s">
        <v>1868</v>
      </c>
      <c r="F1967" s="670" t="n">
        <v>-672000</v>
      </c>
      <c r="G1967" s="670" t="n">
        <v>0</v>
      </c>
      <c r="H1967" s="670" t="n">
        <v>672000</v>
      </c>
      <c r="I1967" s="670" t="n">
        <v>49533137130.32</v>
      </c>
      <c r="J1967" s="671" t="s">
        <v>1283</v>
      </c>
    </row>
    <row r="1968" customFormat="false" ht="15" hidden="false" customHeight="false" outlineLevel="0" collapsed="false">
      <c r="A1968" s="668" t="s">
        <v>1974</v>
      </c>
      <c r="B1968" s="669" t="n">
        <v>44512</v>
      </c>
      <c r="C1968" s="668" t="s">
        <v>1285</v>
      </c>
      <c r="D1968" s="668" t="s">
        <v>1281</v>
      </c>
      <c r="E1968" s="668" t="s">
        <v>1976</v>
      </c>
      <c r="F1968" s="670" t="n">
        <v>-234000</v>
      </c>
      <c r="G1968" s="670" t="n">
        <v>0</v>
      </c>
      <c r="H1968" s="670" t="n">
        <v>234000</v>
      </c>
      <c r="I1968" s="670" t="n">
        <v>49533371130.32</v>
      </c>
      <c r="J1968" s="671" t="s">
        <v>1283</v>
      </c>
    </row>
    <row r="1969" customFormat="false" ht="15" hidden="false" customHeight="false" outlineLevel="0" collapsed="false">
      <c r="A1969" s="668" t="s">
        <v>1974</v>
      </c>
      <c r="B1969" s="669" t="n">
        <v>44512</v>
      </c>
      <c r="C1969" s="668" t="s">
        <v>1285</v>
      </c>
      <c r="D1969" s="668" t="s">
        <v>1281</v>
      </c>
      <c r="E1969" s="668" t="s">
        <v>1977</v>
      </c>
      <c r="F1969" s="670" t="n">
        <v>-2501700</v>
      </c>
      <c r="G1969" s="670" t="n">
        <v>0</v>
      </c>
      <c r="H1969" s="670" t="n">
        <v>2501700</v>
      </c>
      <c r="I1969" s="670" t="n">
        <v>49535872830.32</v>
      </c>
      <c r="J1969" s="671" t="s">
        <v>1283</v>
      </c>
    </row>
    <row r="1970" customFormat="false" ht="15" hidden="false" customHeight="false" outlineLevel="0" collapsed="false">
      <c r="A1970" s="668" t="s">
        <v>1974</v>
      </c>
      <c r="B1970" s="669" t="n">
        <v>44512</v>
      </c>
      <c r="C1970" s="668" t="s">
        <v>1285</v>
      </c>
      <c r="D1970" s="668" t="s">
        <v>1281</v>
      </c>
      <c r="E1970" s="668" t="s">
        <v>1866</v>
      </c>
      <c r="F1970" s="670" t="n">
        <v>-9438000</v>
      </c>
      <c r="G1970" s="670" t="n">
        <v>0</v>
      </c>
      <c r="H1970" s="670" t="n">
        <v>9438000</v>
      </c>
      <c r="I1970" s="670" t="n">
        <v>49545310830.32</v>
      </c>
      <c r="J1970" s="671" t="s">
        <v>1283</v>
      </c>
    </row>
    <row r="1971" customFormat="false" ht="15" hidden="false" customHeight="false" outlineLevel="0" collapsed="false">
      <c r="A1971" s="668" t="s">
        <v>1978</v>
      </c>
      <c r="B1971" s="669" t="n">
        <v>44513</v>
      </c>
      <c r="C1971" s="668" t="s">
        <v>1285</v>
      </c>
      <c r="D1971" s="668" t="s">
        <v>1281</v>
      </c>
      <c r="E1971" s="668" t="s">
        <v>1979</v>
      </c>
      <c r="F1971" s="670" t="n">
        <v>-241150</v>
      </c>
      <c r="G1971" s="670" t="n">
        <v>0</v>
      </c>
      <c r="H1971" s="670" t="n">
        <v>241150</v>
      </c>
      <c r="I1971" s="670" t="n">
        <v>49545551980.32</v>
      </c>
      <c r="J1971" s="671" t="s">
        <v>1283</v>
      </c>
    </row>
    <row r="1972" customFormat="false" ht="15" hidden="false" customHeight="false" outlineLevel="0" collapsed="false">
      <c r="A1972" s="668" t="s">
        <v>1978</v>
      </c>
      <c r="B1972" s="669" t="n">
        <v>44513</v>
      </c>
      <c r="C1972" s="668" t="s">
        <v>1285</v>
      </c>
      <c r="D1972" s="668" t="s">
        <v>1281</v>
      </c>
      <c r="E1972" s="668" t="s">
        <v>1980</v>
      </c>
      <c r="F1972" s="670" t="n">
        <v>-4537000</v>
      </c>
      <c r="G1972" s="670" t="n">
        <v>0</v>
      </c>
      <c r="H1972" s="670" t="n">
        <v>4537000</v>
      </c>
      <c r="I1972" s="670" t="n">
        <v>49550088980.32</v>
      </c>
      <c r="J1972" s="671" t="s">
        <v>1283</v>
      </c>
    </row>
    <row r="1973" customFormat="false" ht="15" hidden="false" customHeight="false" outlineLevel="0" collapsed="false">
      <c r="A1973" s="668" t="s">
        <v>1978</v>
      </c>
      <c r="B1973" s="669" t="n">
        <v>44513</v>
      </c>
      <c r="C1973" s="668" t="s">
        <v>1285</v>
      </c>
      <c r="D1973" s="668" t="s">
        <v>1281</v>
      </c>
      <c r="E1973" s="668" t="s">
        <v>1949</v>
      </c>
      <c r="F1973" s="670" t="n">
        <v>-6340000</v>
      </c>
      <c r="G1973" s="670" t="n">
        <v>0</v>
      </c>
      <c r="H1973" s="670" t="n">
        <v>6340000</v>
      </c>
      <c r="I1973" s="670" t="n">
        <v>49556428980.32</v>
      </c>
      <c r="J1973" s="671" t="s">
        <v>1283</v>
      </c>
    </row>
    <row r="1974" customFormat="false" ht="15" hidden="false" customHeight="false" outlineLevel="0" collapsed="false">
      <c r="A1974" s="668" t="s">
        <v>1978</v>
      </c>
      <c r="B1974" s="669" t="n">
        <v>44513</v>
      </c>
      <c r="C1974" s="668" t="s">
        <v>1285</v>
      </c>
      <c r="D1974" s="668" t="s">
        <v>1281</v>
      </c>
      <c r="E1974" s="668" t="s">
        <v>1946</v>
      </c>
      <c r="F1974" s="670" t="n">
        <v>-3056200</v>
      </c>
      <c r="G1974" s="670" t="n">
        <v>0</v>
      </c>
      <c r="H1974" s="670" t="n">
        <v>3056200</v>
      </c>
      <c r="I1974" s="670" t="n">
        <v>49559485180.32</v>
      </c>
      <c r="J1974" s="671" t="s">
        <v>1283</v>
      </c>
    </row>
    <row r="1975" customFormat="false" ht="15" hidden="false" customHeight="false" outlineLevel="0" collapsed="false">
      <c r="A1975" s="668" t="s">
        <v>1978</v>
      </c>
      <c r="B1975" s="669" t="n">
        <v>44513</v>
      </c>
      <c r="C1975" s="668" t="s">
        <v>1285</v>
      </c>
      <c r="D1975" s="668" t="s">
        <v>1281</v>
      </c>
      <c r="E1975" s="668" t="s">
        <v>1981</v>
      </c>
      <c r="F1975" s="670" t="n">
        <v>-319000</v>
      </c>
      <c r="G1975" s="670" t="n">
        <v>0</v>
      </c>
      <c r="H1975" s="670" t="n">
        <v>319000</v>
      </c>
      <c r="I1975" s="670" t="n">
        <v>49559804180.32</v>
      </c>
      <c r="J1975" s="671" t="s">
        <v>1283</v>
      </c>
    </row>
    <row r="1976" customFormat="false" ht="15" hidden="false" customHeight="false" outlineLevel="0" collapsed="false">
      <c r="A1976" s="668" t="s">
        <v>1978</v>
      </c>
      <c r="B1976" s="669" t="n">
        <v>44513</v>
      </c>
      <c r="C1976" s="668" t="s">
        <v>1285</v>
      </c>
      <c r="D1976" s="668" t="s">
        <v>1281</v>
      </c>
      <c r="E1976" s="668" t="s">
        <v>1945</v>
      </c>
      <c r="F1976" s="670" t="n">
        <v>-362000</v>
      </c>
      <c r="G1976" s="670" t="n">
        <v>0</v>
      </c>
      <c r="H1976" s="670" t="n">
        <v>362000</v>
      </c>
      <c r="I1976" s="670" t="n">
        <v>49560166180.32</v>
      </c>
      <c r="J1976" s="671" t="s">
        <v>1283</v>
      </c>
    </row>
    <row r="1977" customFormat="false" ht="15" hidden="false" customHeight="false" outlineLevel="0" collapsed="false">
      <c r="A1977" s="668" t="s">
        <v>1978</v>
      </c>
      <c r="B1977" s="669" t="n">
        <v>44513</v>
      </c>
      <c r="C1977" s="668" t="s">
        <v>1285</v>
      </c>
      <c r="D1977" s="668" t="s">
        <v>1281</v>
      </c>
      <c r="E1977" s="668" t="s">
        <v>1982</v>
      </c>
      <c r="F1977" s="670" t="n">
        <v>-321850</v>
      </c>
      <c r="G1977" s="670" t="n">
        <v>0</v>
      </c>
      <c r="H1977" s="670" t="n">
        <v>321850</v>
      </c>
      <c r="I1977" s="670" t="n">
        <v>49560488030.32</v>
      </c>
      <c r="J1977" s="671" t="s">
        <v>1283</v>
      </c>
    </row>
    <row r="1978" customFormat="false" ht="15" hidden="false" customHeight="false" outlineLevel="0" collapsed="false">
      <c r="A1978" s="668" t="s">
        <v>1978</v>
      </c>
      <c r="B1978" s="669" t="n">
        <v>44513</v>
      </c>
      <c r="C1978" s="668" t="s">
        <v>1285</v>
      </c>
      <c r="D1978" s="668" t="s">
        <v>1281</v>
      </c>
      <c r="E1978" s="668" t="s">
        <v>1983</v>
      </c>
      <c r="F1978" s="670" t="n">
        <v>-828000</v>
      </c>
      <c r="G1978" s="670" t="n">
        <v>0</v>
      </c>
      <c r="H1978" s="670" t="n">
        <v>828000</v>
      </c>
      <c r="I1978" s="670" t="n">
        <v>49561316030.32</v>
      </c>
      <c r="J1978" s="671" t="s">
        <v>1283</v>
      </c>
    </row>
    <row r="1979" customFormat="false" ht="15" hidden="false" customHeight="false" outlineLevel="0" collapsed="false">
      <c r="A1979" s="668" t="s">
        <v>1984</v>
      </c>
      <c r="B1979" s="669" t="n">
        <v>44515</v>
      </c>
      <c r="C1979" s="668" t="s">
        <v>1285</v>
      </c>
      <c r="D1979" s="668" t="s">
        <v>1281</v>
      </c>
      <c r="E1979" s="668" t="s">
        <v>1985</v>
      </c>
      <c r="F1979" s="670" t="n">
        <v>-1542500</v>
      </c>
      <c r="G1979" s="670" t="n">
        <v>0</v>
      </c>
      <c r="H1979" s="670" t="n">
        <v>1542500</v>
      </c>
      <c r="I1979" s="670" t="n">
        <v>49562858530.32</v>
      </c>
      <c r="J1979" s="671" t="s">
        <v>1283</v>
      </c>
    </row>
    <row r="1980" customFormat="false" ht="15" hidden="false" customHeight="false" outlineLevel="0" collapsed="false">
      <c r="A1980" s="668" t="s">
        <v>1984</v>
      </c>
      <c r="B1980" s="669" t="n">
        <v>44515</v>
      </c>
      <c r="C1980" s="668" t="s">
        <v>1285</v>
      </c>
      <c r="D1980" s="668" t="s">
        <v>1281</v>
      </c>
      <c r="E1980" s="668" t="s">
        <v>1986</v>
      </c>
      <c r="F1980" s="670" t="n">
        <v>-3118100</v>
      </c>
      <c r="G1980" s="670" t="n">
        <v>0</v>
      </c>
      <c r="H1980" s="670" t="n">
        <v>3118100</v>
      </c>
      <c r="I1980" s="670" t="n">
        <v>49565976630.32</v>
      </c>
      <c r="J1980" s="671" t="s">
        <v>1283</v>
      </c>
    </row>
    <row r="1981" customFormat="false" ht="15" hidden="false" customHeight="false" outlineLevel="0" collapsed="false">
      <c r="A1981" s="668" t="s">
        <v>1987</v>
      </c>
      <c r="B1981" s="669" t="n">
        <v>44516</v>
      </c>
      <c r="C1981" s="668" t="s">
        <v>1280</v>
      </c>
      <c r="D1981" s="668" t="s">
        <v>1281</v>
      </c>
      <c r="E1981" s="668" t="s">
        <v>1988</v>
      </c>
      <c r="F1981" s="670" t="n">
        <v>-352050</v>
      </c>
      <c r="G1981" s="670" t="n">
        <v>0</v>
      </c>
      <c r="H1981" s="670" t="n">
        <v>352050</v>
      </c>
      <c r="I1981" s="670" t="n">
        <v>49566328680.32</v>
      </c>
      <c r="J1981" s="671" t="s">
        <v>1283</v>
      </c>
    </row>
    <row r="1982" customFormat="false" ht="15" hidden="false" customHeight="false" outlineLevel="0" collapsed="false">
      <c r="A1982" s="668" t="s">
        <v>1987</v>
      </c>
      <c r="B1982" s="669" t="n">
        <v>44516</v>
      </c>
      <c r="C1982" s="668" t="s">
        <v>1285</v>
      </c>
      <c r="D1982" s="668" t="s">
        <v>1281</v>
      </c>
      <c r="E1982" s="668" t="s">
        <v>1955</v>
      </c>
      <c r="F1982" s="670" t="n">
        <v>-104478</v>
      </c>
      <c r="G1982" s="670" t="n">
        <v>0</v>
      </c>
      <c r="H1982" s="670" t="n">
        <v>104478</v>
      </c>
      <c r="I1982" s="670" t="n">
        <v>49566433158.32</v>
      </c>
      <c r="J1982" s="671" t="s">
        <v>1283</v>
      </c>
    </row>
    <row r="1983" customFormat="false" ht="15" hidden="false" customHeight="false" outlineLevel="0" collapsed="false">
      <c r="A1983" s="668" t="s">
        <v>1989</v>
      </c>
      <c r="B1983" s="669" t="n">
        <v>44517</v>
      </c>
      <c r="C1983" s="668" t="s">
        <v>1285</v>
      </c>
      <c r="D1983" s="668" t="s">
        <v>1281</v>
      </c>
      <c r="E1983" s="668" t="s">
        <v>1866</v>
      </c>
      <c r="F1983" s="670" t="n">
        <v>-1758000</v>
      </c>
      <c r="G1983" s="670" t="n">
        <v>0</v>
      </c>
      <c r="H1983" s="670" t="n">
        <v>1758000</v>
      </c>
      <c r="I1983" s="670" t="n">
        <v>49568191158.32</v>
      </c>
      <c r="J1983" s="671" t="s">
        <v>1283</v>
      </c>
    </row>
    <row r="1984" customFormat="false" ht="15" hidden="false" customHeight="false" outlineLevel="0" collapsed="false">
      <c r="A1984" s="668" t="s">
        <v>1990</v>
      </c>
      <c r="B1984" s="669" t="n">
        <v>44518</v>
      </c>
      <c r="C1984" s="668" t="s">
        <v>1285</v>
      </c>
      <c r="D1984" s="668" t="s">
        <v>1281</v>
      </c>
      <c r="E1984" s="668" t="s">
        <v>1991</v>
      </c>
      <c r="F1984" s="670" t="n">
        <v>-119700</v>
      </c>
      <c r="G1984" s="670" t="n">
        <v>0</v>
      </c>
      <c r="H1984" s="670" t="n">
        <v>119700</v>
      </c>
      <c r="I1984" s="670" t="n">
        <v>49568310858.32</v>
      </c>
      <c r="J1984" s="671" t="s">
        <v>1283</v>
      </c>
    </row>
    <row r="1985" customFormat="false" ht="15" hidden="false" customHeight="false" outlineLevel="0" collapsed="false">
      <c r="A1985" s="668" t="s">
        <v>1992</v>
      </c>
      <c r="B1985" s="669" t="n">
        <v>44518</v>
      </c>
      <c r="C1985" s="668" t="s">
        <v>1280</v>
      </c>
      <c r="D1985" s="668" t="s">
        <v>1281</v>
      </c>
      <c r="E1985" s="668" t="s">
        <v>1993</v>
      </c>
      <c r="F1985" s="670" t="n">
        <v>-5085000</v>
      </c>
      <c r="G1985" s="670" t="n">
        <v>0</v>
      </c>
      <c r="H1985" s="670" t="n">
        <v>5085000</v>
      </c>
      <c r="I1985" s="670" t="n">
        <v>49573395858.32</v>
      </c>
      <c r="J1985" s="671" t="s">
        <v>1283</v>
      </c>
    </row>
    <row r="1986" customFormat="false" ht="15" hidden="false" customHeight="false" outlineLevel="0" collapsed="false">
      <c r="A1986" s="668" t="s">
        <v>1994</v>
      </c>
      <c r="B1986" s="669" t="n">
        <v>44520</v>
      </c>
      <c r="C1986" s="668" t="s">
        <v>1285</v>
      </c>
      <c r="D1986" s="668" t="s">
        <v>1281</v>
      </c>
      <c r="E1986" s="668" t="s">
        <v>1995</v>
      </c>
      <c r="F1986" s="670" t="n">
        <v>-1331526</v>
      </c>
      <c r="G1986" s="670" t="n">
        <v>0</v>
      </c>
      <c r="H1986" s="670" t="n">
        <v>1331526</v>
      </c>
      <c r="I1986" s="670" t="n">
        <v>49574727384.32</v>
      </c>
      <c r="J1986" s="671" t="s">
        <v>1283</v>
      </c>
    </row>
    <row r="1987" customFormat="false" ht="15" hidden="false" customHeight="false" outlineLevel="0" collapsed="false">
      <c r="A1987" s="668" t="s">
        <v>1994</v>
      </c>
      <c r="B1987" s="669" t="n">
        <v>44520</v>
      </c>
      <c r="C1987" s="668" t="s">
        <v>1285</v>
      </c>
      <c r="D1987" s="668" t="s">
        <v>1281</v>
      </c>
      <c r="E1987" s="668" t="s">
        <v>1969</v>
      </c>
      <c r="F1987" s="670" t="n">
        <v>-19000000</v>
      </c>
      <c r="G1987" s="670" t="n">
        <v>0</v>
      </c>
      <c r="H1987" s="670" t="n">
        <v>19000000</v>
      </c>
      <c r="I1987" s="670" t="n">
        <v>49593727384.32</v>
      </c>
      <c r="J1987" s="671" t="s">
        <v>1283</v>
      </c>
    </row>
    <row r="1988" customFormat="false" ht="15" hidden="false" customHeight="false" outlineLevel="0" collapsed="false">
      <c r="A1988" s="668" t="s">
        <v>1994</v>
      </c>
      <c r="B1988" s="669" t="n">
        <v>44520</v>
      </c>
      <c r="C1988" s="668" t="s">
        <v>1285</v>
      </c>
      <c r="D1988" s="668" t="s">
        <v>1281</v>
      </c>
      <c r="E1988" s="668" t="s">
        <v>1958</v>
      </c>
      <c r="F1988" s="670" t="n">
        <v>-832500</v>
      </c>
      <c r="G1988" s="670" t="n">
        <v>0</v>
      </c>
      <c r="H1988" s="670" t="n">
        <v>832500</v>
      </c>
      <c r="I1988" s="670" t="n">
        <v>49594559884.32</v>
      </c>
      <c r="J1988" s="671" t="s">
        <v>1283</v>
      </c>
    </row>
    <row r="1989" customFormat="false" ht="15" hidden="false" customHeight="false" outlineLevel="0" collapsed="false">
      <c r="A1989" s="668" t="s">
        <v>1994</v>
      </c>
      <c r="B1989" s="669" t="n">
        <v>44520</v>
      </c>
      <c r="C1989" s="668" t="s">
        <v>1285</v>
      </c>
      <c r="D1989" s="668" t="s">
        <v>1281</v>
      </c>
      <c r="E1989" s="668" t="s">
        <v>1996</v>
      </c>
      <c r="F1989" s="670" t="n">
        <v>-3852500</v>
      </c>
      <c r="G1989" s="670" t="n">
        <v>0</v>
      </c>
      <c r="H1989" s="670" t="n">
        <v>3852500</v>
      </c>
      <c r="I1989" s="670" t="n">
        <v>49598412384.32</v>
      </c>
      <c r="J1989" s="671" t="s">
        <v>1283</v>
      </c>
    </row>
    <row r="1990" customFormat="false" ht="15" hidden="false" customHeight="false" outlineLevel="0" collapsed="false">
      <c r="A1990" s="668" t="s">
        <v>1994</v>
      </c>
      <c r="B1990" s="669" t="n">
        <v>44520</v>
      </c>
      <c r="C1990" s="668" t="s">
        <v>1285</v>
      </c>
      <c r="D1990" s="668" t="s">
        <v>1281</v>
      </c>
      <c r="E1990" s="668" t="s">
        <v>1997</v>
      </c>
      <c r="F1990" s="670" t="n">
        <v>-1545000</v>
      </c>
      <c r="G1990" s="670" t="n">
        <v>0</v>
      </c>
      <c r="H1990" s="670" t="n">
        <v>1545000</v>
      </c>
      <c r="I1990" s="670" t="n">
        <v>49599957384.32</v>
      </c>
      <c r="J1990" s="671" t="s">
        <v>1283</v>
      </c>
    </row>
    <row r="1991" customFormat="false" ht="15" hidden="false" customHeight="false" outlineLevel="0" collapsed="false">
      <c r="A1991" s="668" t="s">
        <v>1994</v>
      </c>
      <c r="B1991" s="669" t="n">
        <v>44520</v>
      </c>
      <c r="C1991" s="668" t="s">
        <v>1285</v>
      </c>
      <c r="D1991" s="668" t="s">
        <v>1281</v>
      </c>
      <c r="E1991" s="668" t="s">
        <v>1866</v>
      </c>
      <c r="F1991" s="670" t="n">
        <v>-8294000</v>
      </c>
      <c r="G1991" s="670" t="n">
        <v>0</v>
      </c>
      <c r="H1991" s="670" t="n">
        <v>8294000</v>
      </c>
      <c r="I1991" s="670" t="n">
        <v>49608251384.32</v>
      </c>
      <c r="J1991" s="671" t="s">
        <v>1283</v>
      </c>
    </row>
    <row r="1992" customFormat="false" ht="15" hidden="false" customHeight="false" outlineLevel="0" collapsed="false">
      <c r="A1992" s="668" t="s">
        <v>1994</v>
      </c>
      <c r="B1992" s="669" t="n">
        <v>44520</v>
      </c>
      <c r="C1992" s="668" t="s">
        <v>1285</v>
      </c>
      <c r="D1992" s="668" t="s">
        <v>1281</v>
      </c>
      <c r="E1992" s="668" t="s">
        <v>1969</v>
      </c>
      <c r="F1992" s="670" t="n">
        <v>-25000000</v>
      </c>
      <c r="G1992" s="670" t="n">
        <v>0</v>
      </c>
      <c r="H1992" s="670" t="n">
        <v>25000000</v>
      </c>
      <c r="I1992" s="670" t="n">
        <v>49633251384.32</v>
      </c>
      <c r="J1992" s="671" t="s">
        <v>1283</v>
      </c>
    </row>
    <row r="1993" customFormat="false" ht="15" hidden="false" customHeight="false" outlineLevel="0" collapsed="false">
      <c r="A1993" s="668" t="s">
        <v>1994</v>
      </c>
      <c r="B1993" s="669" t="n">
        <v>44520</v>
      </c>
      <c r="C1993" s="668" t="s">
        <v>1285</v>
      </c>
      <c r="D1993" s="668" t="s">
        <v>1281</v>
      </c>
      <c r="E1993" s="668" t="s">
        <v>1998</v>
      </c>
      <c r="F1993" s="670" t="n">
        <v>-666750</v>
      </c>
      <c r="G1993" s="670" t="n">
        <v>0</v>
      </c>
      <c r="H1993" s="670" t="n">
        <v>666750</v>
      </c>
      <c r="I1993" s="670" t="n">
        <v>49633918134.32</v>
      </c>
      <c r="J1993" s="671" t="s">
        <v>1283</v>
      </c>
    </row>
    <row r="1994" customFormat="false" ht="15" hidden="false" customHeight="false" outlineLevel="0" collapsed="false">
      <c r="A1994" s="668" t="s">
        <v>1994</v>
      </c>
      <c r="B1994" s="669" t="n">
        <v>44520</v>
      </c>
      <c r="C1994" s="668" t="s">
        <v>1285</v>
      </c>
      <c r="D1994" s="668" t="s">
        <v>1281</v>
      </c>
      <c r="E1994" s="668" t="s">
        <v>1999</v>
      </c>
      <c r="F1994" s="670" t="n">
        <v>-1980000</v>
      </c>
      <c r="G1994" s="670" t="n">
        <v>0</v>
      </c>
      <c r="H1994" s="670" t="n">
        <v>1980000</v>
      </c>
      <c r="I1994" s="670" t="n">
        <v>49635898134.32</v>
      </c>
      <c r="J1994" s="671" t="s">
        <v>1283</v>
      </c>
    </row>
    <row r="1995" customFormat="false" ht="15" hidden="false" customHeight="false" outlineLevel="0" collapsed="false">
      <c r="A1995" s="668" t="s">
        <v>1994</v>
      </c>
      <c r="B1995" s="669" t="n">
        <v>44520</v>
      </c>
      <c r="C1995" s="668" t="s">
        <v>1285</v>
      </c>
      <c r="D1995" s="668" t="s">
        <v>1281</v>
      </c>
      <c r="E1995" s="668" t="s">
        <v>1949</v>
      </c>
      <c r="F1995" s="670" t="n">
        <v>-5867500</v>
      </c>
      <c r="G1995" s="670" t="n">
        <v>0</v>
      </c>
      <c r="H1995" s="670" t="n">
        <v>5867500</v>
      </c>
      <c r="I1995" s="670" t="n">
        <v>49641765634.32</v>
      </c>
      <c r="J1995" s="671" t="s">
        <v>1283</v>
      </c>
    </row>
    <row r="1996" customFormat="false" ht="15" hidden="false" customHeight="false" outlineLevel="0" collapsed="false">
      <c r="A1996" s="668" t="s">
        <v>2000</v>
      </c>
      <c r="B1996" s="669" t="n">
        <v>44522</v>
      </c>
      <c r="C1996" s="668" t="s">
        <v>1285</v>
      </c>
      <c r="D1996" s="668" t="s">
        <v>1281</v>
      </c>
      <c r="E1996" s="668" t="s">
        <v>2001</v>
      </c>
      <c r="F1996" s="670" t="n">
        <v>-2330000</v>
      </c>
      <c r="G1996" s="670" t="n">
        <v>0</v>
      </c>
      <c r="H1996" s="670" t="n">
        <v>2330000</v>
      </c>
      <c r="I1996" s="670" t="n">
        <v>49644095634.32</v>
      </c>
      <c r="J1996" s="671" t="s">
        <v>1283</v>
      </c>
    </row>
    <row r="1997" customFormat="false" ht="15" hidden="false" customHeight="false" outlineLevel="0" collapsed="false">
      <c r="A1997" s="668" t="s">
        <v>2000</v>
      </c>
      <c r="B1997" s="669" t="n">
        <v>44522</v>
      </c>
      <c r="C1997" s="668" t="s">
        <v>1285</v>
      </c>
      <c r="D1997" s="668" t="s">
        <v>1281</v>
      </c>
      <c r="E1997" s="668" t="s">
        <v>2002</v>
      </c>
      <c r="F1997" s="670" t="n">
        <v>-1130500</v>
      </c>
      <c r="G1997" s="670" t="n">
        <v>0</v>
      </c>
      <c r="H1997" s="670" t="n">
        <v>1130500</v>
      </c>
      <c r="I1997" s="670" t="n">
        <v>49645226134.32</v>
      </c>
      <c r="J1997" s="671" t="s">
        <v>1283</v>
      </c>
    </row>
    <row r="1998" customFormat="false" ht="15" hidden="false" customHeight="false" outlineLevel="0" collapsed="false">
      <c r="A1998" s="668" t="s">
        <v>2000</v>
      </c>
      <c r="B1998" s="669" t="n">
        <v>44522</v>
      </c>
      <c r="C1998" s="668" t="s">
        <v>1285</v>
      </c>
      <c r="D1998" s="668" t="s">
        <v>1281</v>
      </c>
      <c r="E1998" s="668" t="s">
        <v>2003</v>
      </c>
      <c r="F1998" s="670" t="n">
        <v>-46583700</v>
      </c>
      <c r="G1998" s="670" t="n">
        <v>0</v>
      </c>
      <c r="H1998" s="670" t="n">
        <v>46583700</v>
      </c>
      <c r="I1998" s="670" t="n">
        <v>49691809834.32</v>
      </c>
      <c r="J1998" s="671" t="s">
        <v>1283</v>
      </c>
    </row>
    <row r="1999" customFormat="false" ht="15" hidden="false" customHeight="false" outlineLevel="0" collapsed="false">
      <c r="A1999" s="668" t="s">
        <v>2004</v>
      </c>
      <c r="B1999" s="669" t="n">
        <v>44523</v>
      </c>
      <c r="C1999" s="668" t="s">
        <v>1285</v>
      </c>
      <c r="D1999" s="668" t="s">
        <v>1281</v>
      </c>
      <c r="E1999" s="668" t="s">
        <v>1866</v>
      </c>
      <c r="F1999" s="670" t="n">
        <v>-8222500</v>
      </c>
      <c r="G1999" s="670" t="n">
        <v>0</v>
      </c>
      <c r="H1999" s="670" t="n">
        <v>8222500</v>
      </c>
      <c r="I1999" s="670" t="n">
        <v>49700032334.32</v>
      </c>
      <c r="J1999" s="671" t="s">
        <v>1283</v>
      </c>
    </row>
    <row r="2000" customFormat="false" ht="15" hidden="false" customHeight="false" outlineLevel="0" collapsed="false">
      <c r="A2000" s="668" t="s">
        <v>2004</v>
      </c>
      <c r="B2000" s="669" t="n">
        <v>44523</v>
      </c>
      <c r="C2000" s="668" t="s">
        <v>1285</v>
      </c>
      <c r="D2000" s="668" t="s">
        <v>1281</v>
      </c>
      <c r="E2000" s="668" t="s">
        <v>1868</v>
      </c>
      <c r="F2000" s="670" t="n">
        <v>-1416000</v>
      </c>
      <c r="G2000" s="670" t="n">
        <v>0</v>
      </c>
      <c r="H2000" s="670" t="n">
        <v>1416000</v>
      </c>
      <c r="I2000" s="670" t="n">
        <v>49701448334.32</v>
      </c>
      <c r="J2000" s="671" t="s">
        <v>1283</v>
      </c>
    </row>
    <row r="2001" customFormat="false" ht="15" hidden="false" customHeight="false" outlineLevel="0" collapsed="false">
      <c r="A2001" s="668" t="s">
        <v>2004</v>
      </c>
      <c r="B2001" s="669" t="n">
        <v>44523</v>
      </c>
      <c r="C2001" s="668" t="s">
        <v>1285</v>
      </c>
      <c r="D2001" s="668" t="s">
        <v>1281</v>
      </c>
      <c r="E2001" s="668" t="s">
        <v>2005</v>
      </c>
      <c r="F2001" s="670" t="n">
        <v>-44300</v>
      </c>
      <c r="G2001" s="670" t="n">
        <v>0</v>
      </c>
      <c r="H2001" s="670" t="n">
        <v>44300</v>
      </c>
      <c r="I2001" s="670" t="n">
        <v>49701492634.32</v>
      </c>
      <c r="J2001" s="671" t="s">
        <v>1283</v>
      </c>
    </row>
    <row r="2002" customFormat="false" ht="15" hidden="false" customHeight="false" outlineLevel="0" collapsed="false">
      <c r="A2002" s="668" t="s">
        <v>2006</v>
      </c>
      <c r="B2002" s="669" t="n">
        <v>44524</v>
      </c>
      <c r="C2002" s="668" t="s">
        <v>1285</v>
      </c>
      <c r="D2002" s="668" t="s">
        <v>1281</v>
      </c>
      <c r="E2002" s="668" t="s">
        <v>2007</v>
      </c>
      <c r="F2002" s="670" t="n">
        <v>-50787792</v>
      </c>
      <c r="G2002" s="670" t="n">
        <v>0</v>
      </c>
      <c r="H2002" s="670" t="n">
        <v>50787792</v>
      </c>
      <c r="I2002" s="670" t="n">
        <v>49752280426.32</v>
      </c>
      <c r="J2002" s="671" t="s">
        <v>1283</v>
      </c>
    </row>
    <row r="2003" customFormat="false" ht="15" hidden="false" customHeight="false" outlineLevel="0" collapsed="false">
      <c r="A2003" s="668" t="s">
        <v>2006</v>
      </c>
      <c r="B2003" s="669" t="n">
        <v>44524</v>
      </c>
      <c r="C2003" s="668" t="s">
        <v>1285</v>
      </c>
      <c r="D2003" s="668" t="s">
        <v>1281</v>
      </c>
      <c r="E2003" s="668" t="s">
        <v>1964</v>
      </c>
      <c r="F2003" s="670" t="n">
        <v>-39373018</v>
      </c>
      <c r="G2003" s="670" t="n">
        <v>0</v>
      </c>
      <c r="H2003" s="670" t="n">
        <v>39373018</v>
      </c>
      <c r="I2003" s="670" t="n">
        <v>49791653444.32</v>
      </c>
      <c r="J2003" s="671" t="s">
        <v>1283</v>
      </c>
    </row>
    <row r="2004" customFormat="false" ht="15" hidden="false" customHeight="false" outlineLevel="0" collapsed="false">
      <c r="A2004" s="668" t="s">
        <v>2006</v>
      </c>
      <c r="B2004" s="669" t="n">
        <v>44524</v>
      </c>
      <c r="C2004" s="668" t="s">
        <v>1285</v>
      </c>
      <c r="D2004" s="668" t="s">
        <v>1281</v>
      </c>
      <c r="E2004" s="668" t="s">
        <v>1965</v>
      </c>
      <c r="F2004" s="670" t="n">
        <v>-29752169</v>
      </c>
      <c r="G2004" s="670" t="n">
        <v>0</v>
      </c>
      <c r="H2004" s="670" t="n">
        <v>29752169</v>
      </c>
      <c r="I2004" s="670" t="n">
        <v>49821405613.32</v>
      </c>
      <c r="J2004" s="671" t="s">
        <v>1283</v>
      </c>
    </row>
    <row r="2005" customFormat="false" ht="15" hidden="false" customHeight="false" outlineLevel="0" collapsed="false">
      <c r="A2005" s="668" t="s">
        <v>2006</v>
      </c>
      <c r="B2005" s="669" t="n">
        <v>44524</v>
      </c>
      <c r="C2005" s="668" t="s">
        <v>1285</v>
      </c>
      <c r="D2005" s="668" t="s">
        <v>1281</v>
      </c>
      <c r="E2005" s="668" t="s">
        <v>1965</v>
      </c>
      <c r="F2005" s="670" t="n">
        <v>-172900</v>
      </c>
      <c r="G2005" s="670" t="n">
        <v>0</v>
      </c>
      <c r="H2005" s="670" t="n">
        <v>172900</v>
      </c>
      <c r="I2005" s="670" t="n">
        <v>49821578513.32</v>
      </c>
      <c r="J2005" s="671" t="s">
        <v>1283</v>
      </c>
    </row>
    <row r="2006" customFormat="false" ht="15" hidden="false" customHeight="false" outlineLevel="0" collapsed="false">
      <c r="A2006" s="668" t="s">
        <v>2006</v>
      </c>
      <c r="B2006" s="669" t="n">
        <v>44524</v>
      </c>
      <c r="C2006" s="668" t="s">
        <v>1285</v>
      </c>
      <c r="D2006" s="668" t="s">
        <v>1281</v>
      </c>
      <c r="E2006" s="668" t="s">
        <v>2008</v>
      </c>
      <c r="F2006" s="670" t="n">
        <v>-190000</v>
      </c>
      <c r="G2006" s="670" t="n">
        <v>0</v>
      </c>
      <c r="H2006" s="670" t="n">
        <v>190000</v>
      </c>
      <c r="I2006" s="670" t="n">
        <v>49821768513.32</v>
      </c>
      <c r="J2006" s="671" t="s">
        <v>1283</v>
      </c>
    </row>
    <row r="2007" customFormat="false" ht="15" hidden="false" customHeight="false" outlineLevel="0" collapsed="false">
      <c r="A2007" s="668" t="s">
        <v>2006</v>
      </c>
      <c r="B2007" s="669" t="n">
        <v>44524</v>
      </c>
      <c r="C2007" s="668" t="s">
        <v>1285</v>
      </c>
      <c r="D2007" s="668" t="s">
        <v>1281</v>
      </c>
      <c r="E2007" s="668" t="s">
        <v>1972</v>
      </c>
      <c r="F2007" s="670" t="n">
        <v>-4302000</v>
      </c>
      <c r="G2007" s="670" t="n">
        <v>0</v>
      </c>
      <c r="H2007" s="670" t="n">
        <v>4302000</v>
      </c>
      <c r="I2007" s="670" t="n">
        <v>49826070513.32</v>
      </c>
      <c r="J2007" s="671" t="s">
        <v>1283</v>
      </c>
    </row>
    <row r="2008" customFormat="false" ht="15" hidden="false" customHeight="false" outlineLevel="0" collapsed="false">
      <c r="A2008" s="668" t="s">
        <v>2006</v>
      </c>
      <c r="B2008" s="669" t="n">
        <v>44524</v>
      </c>
      <c r="C2008" s="668" t="s">
        <v>1285</v>
      </c>
      <c r="D2008" s="668" t="s">
        <v>1281</v>
      </c>
      <c r="E2008" s="668" t="s">
        <v>2009</v>
      </c>
      <c r="F2008" s="670" t="n">
        <v>-739860</v>
      </c>
      <c r="G2008" s="670" t="n">
        <v>0</v>
      </c>
      <c r="H2008" s="670" t="n">
        <v>739860</v>
      </c>
      <c r="I2008" s="670" t="n">
        <v>49826810373.32</v>
      </c>
      <c r="J2008" s="671" t="s">
        <v>1283</v>
      </c>
    </row>
    <row r="2009" customFormat="false" ht="15" hidden="false" customHeight="false" outlineLevel="0" collapsed="false">
      <c r="A2009" s="668" t="s">
        <v>2010</v>
      </c>
      <c r="B2009" s="669" t="n">
        <v>44525</v>
      </c>
      <c r="C2009" s="668" t="s">
        <v>1285</v>
      </c>
      <c r="D2009" s="668" t="s">
        <v>1281</v>
      </c>
      <c r="E2009" s="668" t="s">
        <v>1979</v>
      </c>
      <c r="F2009" s="670" t="n">
        <v>-142500</v>
      </c>
      <c r="G2009" s="670" t="n">
        <v>0</v>
      </c>
      <c r="H2009" s="670" t="n">
        <v>142500</v>
      </c>
      <c r="I2009" s="670" t="n">
        <v>49826952873.32</v>
      </c>
      <c r="J2009" s="671" t="s">
        <v>1283</v>
      </c>
    </row>
    <row r="2010" customFormat="false" ht="15" hidden="false" customHeight="false" outlineLevel="0" collapsed="false">
      <c r="A2010" s="668" t="s">
        <v>2010</v>
      </c>
      <c r="B2010" s="669" t="n">
        <v>44525</v>
      </c>
      <c r="C2010" s="668" t="s">
        <v>1285</v>
      </c>
      <c r="D2010" s="668" t="s">
        <v>1281</v>
      </c>
      <c r="E2010" s="668" t="s">
        <v>2011</v>
      </c>
      <c r="F2010" s="670" t="n">
        <v>-1890000</v>
      </c>
      <c r="G2010" s="670" t="n">
        <v>0</v>
      </c>
      <c r="H2010" s="670" t="n">
        <v>1890000</v>
      </c>
      <c r="I2010" s="670" t="n">
        <v>49828842873.32</v>
      </c>
      <c r="J2010" s="671" t="s">
        <v>1283</v>
      </c>
    </row>
    <row r="2011" customFormat="false" ht="15" hidden="false" customHeight="false" outlineLevel="0" collapsed="false">
      <c r="A2011" s="668" t="s">
        <v>2010</v>
      </c>
      <c r="B2011" s="669" t="n">
        <v>44525</v>
      </c>
      <c r="C2011" s="668" t="s">
        <v>1285</v>
      </c>
      <c r="D2011" s="668" t="s">
        <v>1281</v>
      </c>
      <c r="E2011" s="668" t="s">
        <v>1958</v>
      </c>
      <c r="F2011" s="670" t="n">
        <v>-1446750</v>
      </c>
      <c r="G2011" s="670" t="n">
        <v>0</v>
      </c>
      <c r="H2011" s="670" t="n">
        <v>1446750</v>
      </c>
      <c r="I2011" s="670" t="n">
        <v>49830289623.32</v>
      </c>
      <c r="J2011" s="671" t="s">
        <v>1283</v>
      </c>
    </row>
    <row r="2012" customFormat="false" ht="15" hidden="false" customHeight="false" outlineLevel="0" collapsed="false">
      <c r="A2012" s="668" t="s">
        <v>2010</v>
      </c>
      <c r="B2012" s="669" t="n">
        <v>44525</v>
      </c>
      <c r="C2012" s="668" t="s">
        <v>1285</v>
      </c>
      <c r="D2012" s="668" t="s">
        <v>1281</v>
      </c>
      <c r="E2012" s="668" t="s">
        <v>2012</v>
      </c>
      <c r="F2012" s="670" t="n">
        <v>-448000</v>
      </c>
      <c r="G2012" s="670" t="n">
        <v>0</v>
      </c>
      <c r="H2012" s="670" t="n">
        <v>448000</v>
      </c>
      <c r="I2012" s="670" t="n">
        <v>49830737623.32</v>
      </c>
      <c r="J2012" s="671" t="s">
        <v>1283</v>
      </c>
    </row>
    <row r="2013" customFormat="false" ht="15" hidden="false" customHeight="false" outlineLevel="0" collapsed="false">
      <c r="A2013" s="668" t="s">
        <v>2010</v>
      </c>
      <c r="B2013" s="669" t="n">
        <v>44525</v>
      </c>
      <c r="C2013" s="668" t="s">
        <v>1285</v>
      </c>
      <c r="D2013" s="668" t="s">
        <v>1281</v>
      </c>
      <c r="E2013" s="668" t="s">
        <v>1868</v>
      </c>
      <c r="F2013" s="670" t="n">
        <v>-348000</v>
      </c>
      <c r="G2013" s="670" t="n">
        <v>0</v>
      </c>
      <c r="H2013" s="670" t="n">
        <v>348000</v>
      </c>
      <c r="I2013" s="670" t="n">
        <v>49831085623.32</v>
      </c>
      <c r="J2013" s="671" t="s">
        <v>1283</v>
      </c>
    </row>
    <row r="2014" customFormat="false" ht="15" hidden="false" customHeight="false" outlineLevel="0" collapsed="false">
      <c r="A2014" s="668" t="s">
        <v>2010</v>
      </c>
      <c r="B2014" s="669" t="n">
        <v>44525</v>
      </c>
      <c r="C2014" s="668" t="s">
        <v>1285</v>
      </c>
      <c r="D2014" s="668" t="s">
        <v>1281</v>
      </c>
      <c r="E2014" s="668" t="s">
        <v>1953</v>
      </c>
      <c r="F2014" s="670" t="n">
        <v>-234000</v>
      </c>
      <c r="G2014" s="670" t="n">
        <v>0</v>
      </c>
      <c r="H2014" s="670" t="n">
        <v>234000</v>
      </c>
      <c r="I2014" s="670" t="n">
        <v>49831319623.32</v>
      </c>
      <c r="J2014" s="671" t="s">
        <v>1283</v>
      </c>
    </row>
    <row r="2015" customFormat="false" ht="15" hidden="false" customHeight="false" outlineLevel="0" collapsed="false">
      <c r="A2015" s="668" t="s">
        <v>2010</v>
      </c>
      <c r="B2015" s="669" t="n">
        <v>44525</v>
      </c>
      <c r="C2015" s="668" t="s">
        <v>1285</v>
      </c>
      <c r="D2015" s="668" t="s">
        <v>1281</v>
      </c>
      <c r="E2015" s="668" t="s">
        <v>1999</v>
      </c>
      <c r="F2015" s="670" t="n">
        <v>-198000</v>
      </c>
      <c r="G2015" s="670" t="n">
        <v>0</v>
      </c>
      <c r="H2015" s="670" t="n">
        <v>198000</v>
      </c>
      <c r="I2015" s="670" t="n">
        <v>49831517623.32</v>
      </c>
      <c r="J2015" s="671" t="s">
        <v>1283</v>
      </c>
    </row>
    <row r="2016" customFormat="false" ht="15" hidden="false" customHeight="false" outlineLevel="0" collapsed="false">
      <c r="A2016" s="668" t="s">
        <v>2010</v>
      </c>
      <c r="B2016" s="669" t="n">
        <v>44525</v>
      </c>
      <c r="C2016" s="668" t="s">
        <v>1285</v>
      </c>
      <c r="D2016" s="668" t="s">
        <v>1281</v>
      </c>
      <c r="E2016" s="668" t="s">
        <v>1955</v>
      </c>
      <c r="F2016" s="670" t="n">
        <v>-766172</v>
      </c>
      <c r="G2016" s="670" t="n">
        <v>0</v>
      </c>
      <c r="H2016" s="670" t="n">
        <v>766172</v>
      </c>
      <c r="I2016" s="670" t="n">
        <v>49832283795.32</v>
      </c>
      <c r="J2016" s="671" t="s">
        <v>1283</v>
      </c>
    </row>
    <row r="2017" customFormat="false" ht="15" hidden="false" customHeight="false" outlineLevel="0" collapsed="false">
      <c r="A2017" s="668" t="s">
        <v>2013</v>
      </c>
      <c r="B2017" s="669" t="n">
        <v>44526</v>
      </c>
      <c r="C2017" s="668" t="s">
        <v>1285</v>
      </c>
      <c r="D2017" s="668" t="s">
        <v>1281</v>
      </c>
      <c r="E2017" s="668" t="s">
        <v>2014</v>
      </c>
      <c r="F2017" s="670" t="n">
        <v>-4200000</v>
      </c>
      <c r="G2017" s="670" t="n">
        <v>0</v>
      </c>
      <c r="H2017" s="670" t="n">
        <v>4200000</v>
      </c>
      <c r="I2017" s="670" t="n">
        <v>49836483795.32</v>
      </c>
      <c r="J2017" s="671" t="s">
        <v>1283</v>
      </c>
    </row>
    <row r="2018" customFormat="false" ht="15" hidden="false" customHeight="false" outlineLevel="0" collapsed="false">
      <c r="A2018" s="668" t="s">
        <v>2013</v>
      </c>
      <c r="B2018" s="669" t="n">
        <v>44526</v>
      </c>
      <c r="C2018" s="668" t="s">
        <v>1285</v>
      </c>
      <c r="D2018" s="668" t="s">
        <v>1281</v>
      </c>
      <c r="E2018" s="668" t="s">
        <v>2003</v>
      </c>
      <c r="F2018" s="670" t="n">
        <v>-1555000</v>
      </c>
      <c r="G2018" s="670" t="n">
        <v>0</v>
      </c>
      <c r="H2018" s="670" t="n">
        <v>1555000</v>
      </c>
      <c r="I2018" s="670" t="n">
        <v>49838038795.32</v>
      </c>
      <c r="J2018" s="671" t="s">
        <v>1283</v>
      </c>
    </row>
    <row r="2019" customFormat="false" ht="15" hidden="false" customHeight="false" outlineLevel="0" collapsed="false">
      <c r="A2019" s="668" t="s">
        <v>2013</v>
      </c>
      <c r="B2019" s="669" t="n">
        <v>44526</v>
      </c>
      <c r="C2019" s="668" t="s">
        <v>1285</v>
      </c>
      <c r="D2019" s="668" t="s">
        <v>1281</v>
      </c>
      <c r="E2019" s="668" t="s">
        <v>1962</v>
      </c>
      <c r="F2019" s="670" t="n">
        <v>-1476000</v>
      </c>
      <c r="G2019" s="670" t="n">
        <v>0</v>
      </c>
      <c r="H2019" s="670" t="n">
        <v>1476000</v>
      </c>
      <c r="I2019" s="670" t="n">
        <v>49839514795.32</v>
      </c>
      <c r="J2019" s="671" t="s">
        <v>1283</v>
      </c>
    </row>
    <row r="2020" customFormat="false" ht="15" hidden="false" customHeight="false" outlineLevel="0" collapsed="false">
      <c r="A2020" s="668" t="s">
        <v>2013</v>
      </c>
      <c r="B2020" s="669" t="n">
        <v>44526</v>
      </c>
      <c r="C2020" s="668" t="s">
        <v>1285</v>
      </c>
      <c r="D2020" s="668" t="s">
        <v>1281</v>
      </c>
      <c r="E2020" s="668" t="s">
        <v>1973</v>
      </c>
      <c r="F2020" s="670" t="n">
        <v>-330000</v>
      </c>
      <c r="G2020" s="670" t="n">
        <v>0</v>
      </c>
      <c r="H2020" s="670" t="n">
        <v>330000</v>
      </c>
      <c r="I2020" s="670" t="n">
        <v>49839844795.32</v>
      </c>
      <c r="J2020" s="671" t="s">
        <v>1283</v>
      </c>
    </row>
    <row r="2021" customFormat="false" ht="15" hidden="false" customHeight="false" outlineLevel="0" collapsed="false">
      <c r="A2021" s="668" t="s">
        <v>2013</v>
      </c>
      <c r="B2021" s="669" t="n">
        <v>44526</v>
      </c>
      <c r="C2021" s="668" t="s">
        <v>1285</v>
      </c>
      <c r="D2021" s="668" t="s">
        <v>1281</v>
      </c>
      <c r="E2021" s="668" t="s">
        <v>1977</v>
      </c>
      <c r="F2021" s="670" t="n">
        <v>-7616700</v>
      </c>
      <c r="G2021" s="670" t="n">
        <v>0</v>
      </c>
      <c r="H2021" s="670" t="n">
        <v>7616700</v>
      </c>
      <c r="I2021" s="670" t="n">
        <v>49847461495.32</v>
      </c>
      <c r="J2021" s="671" t="s">
        <v>1283</v>
      </c>
    </row>
    <row r="2022" customFormat="false" ht="15" hidden="false" customHeight="false" outlineLevel="0" collapsed="false">
      <c r="A2022" s="668" t="s">
        <v>2013</v>
      </c>
      <c r="B2022" s="669" t="n">
        <v>44526</v>
      </c>
      <c r="C2022" s="668" t="s">
        <v>1285</v>
      </c>
      <c r="D2022" s="668" t="s">
        <v>1281</v>
      </c>
      <c r="E2022" s="668" t="s">
        <v>1866</v>
      </c>
      <c r="F2022" s="670" t="n">
        <v>-4690400</v>
      </c>
      <c r="G2022" s="670" t="n">
        <v>0</v>
      </c>
      <c r="H2022" s="670" t="n">
        <v>4690400</v>
      </c>
      <c r="I2022" s="670" t="n">
        <v>49852151895.32</v>
      </c>
      <c r="J2022" s="671" t="s">
        <v>1283</v>
      </c>
    </row>
    <row r="2023" customFormat="false" ht="15" hidden="false" customHeight="false" outlineLevel="0" collapsed="false">
      <c r="A2023" s="668" t="s">
        <v>2015</v>
      </c>
      <c r="B2023" s="669" t="n">
        <v>44527</v>
      </c>
      <c r="C2023" s="668" t="s">
        <v>1285</v>
      </c>
      <c r="D2023" s="668" t="s">
        <v>1281</v>
      </c>
      <c r="E2023" s="668" t="s">
        <v>1969</v>
      </c>
      <c r="F2023" s="670" t="n">
        <v>-27600000</v>
      </c>
      <c r="G2023" s="670" t="n">
        <v>0</v>
      </c>
      <c r="H2023" s="670" t="n">
        <v>27600000</v>
      </c>
      <c r="I2023" s="670" t="n">
        <v>49879751895.32</v>
      </c>
      <c r="J2023" s="671" t="s">
        <v>1283</v>
      </c>
    </row>
    <row r="2024" customFormat="false" ht="15" hidden="false" customHeight="false" outlineLevel="0" collapsed="false">
      <c r="A2024" s="668" t="s">
        <v>2015</v>
      </c>
      <c r="B2024" s="669" t="n">
        <v>44527</v>
      </c>
      <c r="C2024" s="668" t="s">
        <v>1285</v>
      </c>
      <c r="D2024" s="668" t="s">
        <v>1281</v>
      </c>
      <c r="E2024" s="668" t="s">
        <v>1949</v>
      </c>
      <c r="F2024" s="670" t="n">
        <v>-6147000</v>
      </c>
      <c r="G2024" s="670" t="n">
        <v>0</v>
      </c>
      <c r="H2024" s="670" t="n">
        <v>6147000</v>
      </c>
      <c r="I2024" s="670" t="n">
        <v>49885898895.32</v>
      </c>
      <c r="J2024" s="671" t="s">
        <v>1283</v>
      </c>
    </row>
    <row r="2025" customFormat="false" ht="15" hidden="false" customHeight="false" outlineLevel="0" collapsed="false">
      <c r="A2025" s="668" t="s">
        <v>2015</v>
      </c>
      <c r="B2025" s="669" t="n">
        <v>44527</v>
      </c>
      <c r="C2025" s="668" t="s">
        <v>1285</v>
      </c>
      <c r="D2025" s="668" t="s">
        <v>1281</v>
      </c>
      <c r="E2025" s="668" t="s">
        <v>2016</v>
      </c>
      <c r="F2025" s="670" t="n">
        <v>-5406800</v>
      </c>
      <c r="G2025" s="670" t="n">
        <v>0</v>
      </c>
      <c r="H2025" s="670" t="n">
        <v>5406800</v>
      </c>
      <c r="I2025" s="670" t="n">
        <v>49891305695.32</v>
      </c>
      <c r="J2025" s="671" t="s">
        <v>1283</v>
      </c>
    </row>
    <row r="2026" customFormat="false" ht="15" hidden="false" customHeight="false" outlineLevel="0" collapsed="false">
      <c r="A2026" s="668" t="s">
        <v>2017</v>
      </c>
      <c r="B2026" s="669" t="n">
        <v>44529</v>
      </c>
      <c r="C2026" s="668" t="s">
        <v>1285</v>
      </c>
      <c r="D2026" s="668" t="s">
        <v>1281</v>
      </c>
      <c r="E2026" s="668" t="s">
        <v>1945</v>
      </c>
      <c r="F2026" s="670" t="n">
        <v>-3059260</v>
      </c>
      <c r="G2026" s="670" t="n">
        <v>0</v>
      </c>
      <c r="H2026" s="670" t="n">
        <v>3059260</v>
      </c>
      <c r="I2026" s="670" t="n">
        <v>49894364955.32</v>
      </c>
      <c r="J2026" s="671" t="s">
        <v>1283</v>
      </c>
    </row>
    <row r="2027" customFormat="false" ht="15" hidden="false" customHeight="false" outlineLevel="0" collapsed="false">
      <c r="A2027" s="668" t="s">
        <v>2017</v>
      </c>
      <c r="B2027" s="669" t="n">
        <v>44529</v>
      </c>
      <c r="C2027" s="668" t="s">
        <v>1285</v>
      </c>
      <c r="D2027" s="668" t="s">
        <v>1281</v>
      </c>
      <c r="E2027" s="668" t="s">
        <v>2018</v>
      </c>
      <c r="F2027" s="670" t="n">
        <v>-9900000</v>
      </c>
      <c r="G2027" s="670" t="n">
        <v>0</v>
      </c>
      <c r="H2027" s="670" t="n">
        <v>9900000</v>
      </c>
      <c r="I2027" s="670" t="n">
        <v>49904264955.32</v>
      </c>
      <c r="J2027" s="671" t="s">
        <v>1283</v>
      </c>
    </row>
    <row r="2028" customFormat="false" ht="15" hidden="false" customHeight="false" outlineLevel="0" collapsed="false">
      <c r="A2028" s="668" t="s">
        <v>2019</v>
      </c>
      <c r="B2028" s="669" t="n">
        <v>44530</v>
      </c>
      <c r="C2028" s="668" t="s">
        <v>1285</v>
      </c>
      <c r="D2028" s="668" t="s">
        <v>1281</v>
      </c>
      <c r="E2028" s="668" t="s">
        <v>1983</v>
      </c>
      <c r="F2028" s="670" t="n">
        <v>-1020000</v>
      </c>
      <c r="G2028" s="670" t="n">
        <v>0</v>
      </c>
      <c r="H2028" s="670" t="n">
        <v>1020000</v>
      </c>
      <c r="I2028" s="670" t="n">
        <v>49905284955.32</v>
      </c>
      <c r="J2028" s="671" t="s">
        <v>1283</v>
      </c>
    </row>
    <row r="2029" customFormat="false" ht="15" hidden="false" customHeight="false" outlineLevel="0" collapsed="false">
      <c r="A2029" s="668" t="s">
        <v>2019</v>
      </c>
      <c r="B2029" s="669" t="n">
        <v>44530</v>
      </c>
      <c r="C2029" s="668" t="s">
        <v>1285</v>
      </c>
      <c r="D2029" s="668" t="s">
        <v>1281</v>
      </c>
      <c r="E2029" s="668" t="s">
        <v>1866</v>
      </c>
      <c r="F2029" s="670" t="n">
        <v>-12912900</v>
      </c>
      <c r="G2029" s="670" t="n">
        <v>0</v>
      </c>
      <c r="H2029" s="670" t="n">
        <v>12912900</v>
      </c>
      <c r="I2029" s="670" t="n">
        <v>49918197855.32</v>
      </c>
      <c r="J2029" s="671" t="s">
        <v>1283</v>
      </c>
    </row>
    <row r="2030" customFormat="false" ht="15" hidden="false" customHeight="false" outlineLevel="0" collapsed="false">
      <c r="A2030" s="668" t="s">
        <v>2019</v>
      </c>
      <c r="B2030" s="669" t="n">
        <v>44530</v>
      </c>
      <c r="C2030" s="668" t="s">
        <v>1285</v>
      </c>
      <c r="D2030" s="668" t="s">
        <v>1281</v>
      </c>
      <c r="E2030" s="668" t="s">
        <v>2020</v>
      </c>
      <c r="F2030" s="670" t="n">
        <v>-48450</v>
      </c>
      <c r="G2030" s="670" t="n">
        <v>0</v>
      </c>
      <c r="H2030" s="670" t="n">
        <v>48450</v>
      </c>
      <c r="I2030" s="670" t="n">
        <v>49918246305.32</v>
      </c>
      <c r="J2030" s="671" t="s">
        <v>1283</v>
      </c>
    </row>
    <row r="2031" customFormat="false" ht="15" hidden="false" customHeight="false" outlineLevel="0" collapsed="false">
      <c r="A2031" s="668" t="s">
        <v>2021</v>
      </c>
      <c r="B2031" s="669" t="n">
        <v>44501</v>
      </c>
      <c r="C2031" s="668" t="s">
        <v>1501</v>
      </c>
      <c r="D2031" s="668" t="s">
        <v>1281</v>
      </c>
      <c r="E2031" s="668" t="s">
        <v>1827</v>
      </c>
      <c r="F2031" s="670" t="n">
        <v>-365557000</v>
      </c>
      <c r="G2031" s="670" t="n">
        <v>0</v>
      </c>
      <c r="H2031" s="670" t="n">
        <v>365557000</v>
      </c>
      <c r="I2031" s="670" t="n">
        <v>50283803305.32</v>
      </c>
      <c r="J2031" s="671" t="s">
        <v>1503</v>
      </c>
    </row>
    <row r="2032" customFormat="false" ht="15" hidden="false" customHeight="false" outlineLevel="0" collapsed="false">
      <c r="A2032" s="668" t="s">
        <v>2022</v>
      </c>
      <c r="B2032" s="669" t="n">
        <v>44501</v>
      </c>
      <c r="C2032" s="668" t="s">
        <v>1501</v>
      </c>
      <c r="D2032" s="668" t="s">
        <v>1281</v>
      </c>
      <c r="E2032" s="668" t="s">
        <v>1827</v>
      </c>
      <c r="F2032" s="670" t="n">
        <v>-446154</v>
      </c>
      <c r="G2032" s="670" t="n">
        <v>0</v>
      </c>
      <c r="H2032" s="670" t="n">
        <v>446154</v>
      </c>
      <c r="I2032" s="670" t="n">
        <v>50284249459.32</v>
      </c>
      <c r="J2032" s="671" t="s">
        <v>1503</v>
      </c>
    </row>
    <row r="2033" customFormat="false" ht="15" hidden="false" customHeight="false" outlineLevel="0" collapsed="false">
      <c r="A2033" s="668" t="s">
        <v>2023</v>
      </c>
      <c r="B2033" s="669" t="n">
        <v>44501</v>
      </c>
      <c r="C2033" s="668" t="s">
        <v>1501</v>
      </c>
      <c r="D2033" s="668" t="s">
        <v>1281</v>
      </c>
      <c r="E2033" s="668" t="s">
        <v>1827</v>
      </c>
      <c r="F2033" s="670" t="n">
        <v>-18100000</v>
      </c>
      <c r="G2033" s="670" t="n">
        <v>0</v>
      </c>
      <c r="H2033" s="670" t="n">
        <v>18100000</v>
      </c>
      <c r="I2033" s="670" t="n">
        <v>50302349459.32</v>
      </c>
      <c r="J2033" s="671" t="s">
        <v>1503</v>
      </c>
    </row>
    <row r="2034" customFormat="false" ht="15" hidden="false" customHeight="false" outlineLevel="0" collapsed="false">
      <c r="A2034" s="668" t="s">
        <v>2024</v>
      </c>
      <c r="B2034" s="669" t="n">
        <v>44502</v>
      </c>
      <c r="C2034" s="668" t="s">
        <v>1501</v>
      </c>
      <c r="D2034" s="668" t="s">
        <v>1281</v>
      </c>
      <c r="E2034" s="668" t="s">
        <v>1827</v>
      </c>
      <c r="F2034" s="670" t="n">
        <v>-148535000</v>
      </c>
      <c r="G2034" s="670" t="n">
        <v>0</v>
      </c>
      <c r="H2034" s="670" t="n">
        <v>148535000</v>
      </c>
      <c r="I2034" s="670" t="n">
        <v>50450884459.32</v>
      </c>
      <c r="J2034" s="671" t="s">
        <v>1503</v>
      </c>
    </row>
    <row r="2035" customFormat="false" ht="15" hidden="false" customHeight="false" outlineLevel="0" collapsed="false">
      <c r="A2035" s="668" t="s">
        <v>2025</v>
      </c>
      <c r="B2035" s="669" t="n">
        <v>44503</v>
      </c>
      <c r="C2035" s="668" t="s">
        <v>1501</v>
      </c>
      <c r="D2035" s="668" t="s">
        <v>1281</v>
      </c>
      <c r="E2035" s="668" t="s">
        <v>1827</v>
      </c>
      <c r="F2035" s="670" t="n">
        <v>-31000000</v>
      </c>
      <c r="G2035" s="670" t="n">
        <v>0</v>
      </c>
      <c r="H2035" s="670" t="n">
        <v>31000000</v>
      </c>
      <c r="I2035" s="670" t="n">
        <v>50481884459.32</v>
      </c>
      <c r="J2035" s="671" t="s">
        <v>1503</v>
      </c>
    </row>
    <row r="2036" customFormat="false" ht="15" hidden="false" customHeight="false" outlineLevel="0" collapsed="false">
      <c r="A2036" s="668" t="s">
        <v>2025</v>
      </c>
      <c r="B2036" s="669" t="n">
        <v>44503</v>
      </c>
      <c r="C2036" s="668" t="s">
        <v>1501</v>
      </c>
      <c r="D2036" s="668" t="s">
        <v>1281</v>
      </c>
      <c r="E2036" s="668" t="s">
        <v>1827</v>
      </c>
      <c r="F2036" s="670" t="n">
        <v>-71776000</v>
      </c>
      <c r="G2036" s="670" t="n">
        <v>0</v>
      </c>
      <c r="H2036" s="670" t="n">
        <v>71776000</v>
      </c>
      <c r="I2036" s="670" t="n">
        <v>50553660459.32</v>
      </c>
      <c r="J2036" s="671" t="s">
        <v>1503</v>
      </c>
    </row>
    <row r="2037" customFormat="false" ht="15" hidden="false" customHeight="false" outlineLevel="0" collapsed="false">
      <c r="A2037" s="668" t="s">
        <v>2026</v>
      </c>
      <c r="B2037" s="669" t="n">
        <v>44504</v>
      </c>
      <c r="C2037" s="668" t="s">
        <v>1501</v>
      </c>
      <c r="D2037" s="668" t="s">
        <v>1281</v>
      </c>
      <c r="E2037" s="668" t="s">
        <v>1827</v>
      </c>
      <c r="F2037" s="670" t="n">
        <v>-211300000</v>
      </c>
      <c r="G2037" s="670" t="n">
        <v>0</v>
      </c>
      <c r="H2037" s="670" t="n">
        <v>211300000</v>
      </c>
      <c r="I2037" s="670" t="n">
        <v>50764960459.32</v>
      </c>
      <c r="J2037" s="671" t="s">
        <v>1503</v>
      </c>
    </row>
    <row r="2038" customFormat="false" ht="15" hidden="false" customHeight="false" outlineLevel="0" collapsed="false">
      <c r="A2038" s="668" t="s">
        <v>2026</v>
      </c>
      <c r="B2038" s="669" t="n">
        <v>44504</v>
      </c>
      <c r="C2038" s="668" t="s">
        <v>1501</v>
      </c>
      <c r="D2038" s="668" t="s">
        <v>1281</v>
      </c>
      <c r="E2038" s="668" t="s">
        <v>1827</v>
      </c>
      <c r="F2038" s="670" t="n">
        <v>-160001000</v>
      </c>
      <c r="G2038" s="670" t="n">
        <v>0</v>
      </c>
      <c r="H2038" s="670" t="n">
        <v>160001000</v>
      </c>
      <c r="I2038" s="670" t="n">
        <v>50924961459.32</v>
      </c>
      <c r="J2038" s="671" t="s">
        <v>1503</v>
      </c>
    </row>
    <row r="2039" customFormat="false" ht="15" hidden="false" customHeight="false" outlineLevel="0" collapsed="false">
      <c r="A2039" s="668" t="s">
        <v>2027</v>
      </c>
      <c r="B2039" s="669" t="n">
        <v>44505</v>
      </c>
      <c r="C2039" s="668" t="s">
        <v>1501</v>
      </c>
      <c r="D2039" s="668" t="s">
        <v>1281</v>
      </c>
      <c r="E2039" s="668" t="s">
        <v>1590</v>
      </c>
      <c r="F2039" s="670" t="n">
        <v>-2055256</v>
      </c>
      <c r="G2039" s="670" t="n">
        <v>0</v>
      </c>
      <c r="H2039" s="670" t="n">
        <v>2055256</v>
      </c>
      <c r="I2039" s="670" t="n">
        <v>50927016715.32</v>
      </c>
      <c r="J2039" s="671" t="s">
        <v>1503</v>
      </c>
    </row>
    <row r="2040" customFormat="false" ht="15" hidden="false" customHeight="false" outlineLevel="0" collapsed="false">
      <c r="A2040" s="668" t="s">
        <v>2028</v>
      </c>
      <c r="B2040" s="669" t="n">
        <v>44505</v>
      </c>
      <c r="C2040" s="668" t="s">
        <v>1501</v>
      </c>
      <c r="D2040" s="668" t="s">
        <v>1281</v>
      </c>
      <c r="E2040" s="668" t="s">
        <v>1827</v>
      </c>
      <c r="F2040" s="670" t="n">
        <v>-2718500</v>
      </c>
      <c r="G2040" s="670" t="n">
        <v>0</v>
      </c>
      <c r="H2040" s="670" t="n">
        <v>2718500</v>
      </c>
      <c r="I2040" s="670" t="n">
        <v>50929735215.32</v>
      </c>
      <c r="J2040" s="671" t="s">
        <v>1503</v>
      </c>
    </row>
    <row r="2041" customFormat="false" ht="15" hidden="false" customHeight="false" outlineLevel="0" collapsed="false">
      <c r="A2041" s="668" t="s">
        <v>2028</v>
      </c>
      <c r="B2041" s="669" t="n">
        <v>44505</v>
      </c>
      <c r="C2041" s="668" t="s">
        <v>1501</v>
      </c>
      <c r="D2041" s="668" t="s">
        <v>1281</v>
      </c>
      <c r="E2041" s="668" t="s">
        <v>1827</v>
      </c>
      <c r="F2041" s="670" t="n">
        <v>-184175000</v>
      </c>
      <c r="G2041" s="670" t="n">
        <v>0</v>
      </c>
      <c r="H2041" s="670" t="n">
        <v>184175000</v>
      </c>
      <c r="I2041" s="670" t="n">
        <v>51113910215.32</v>
      </c>
      <c r="J2041" s="671" t="s">
        <v>1503</v>
      </c>
    </row>
    <row r="2042" customFormat="false" ht="15" hidden="false" customHeight="false" outlineLevel="0" collapsed="false">
      <c r="A2042" s="668" t="s">
        <v>2029</v>
      </c>
      <c r="B2042" s="669" t="n">
        <v>44506</v>
      </c>
      <c r="C2042" s="668" t="s">
        <v>1501</v>
      </c>
      <c r="D2042" s="668" t="s">
        <v>1281</v>
      </c>
      <c r="E2042" s="668" t="s">
        <v>1590</v>
      </c>
      <c r="F2042" s="670" t="n">
        <v>-18225850</v>
      </c>
      <c r="G2042" s="670" t="n">
        <v>0</v>
      </c>
      <c r="H2042" s="670" t="n">
        <v>18225850</v>
      </c>
      <c r="I2042" s="670" t="n">
        <v>51132136065.32</v>
      </c>
      <c r="J2042" s="671" t="s">
        <v>1503</v>
      </c>
    </row>
    <row r="2043" customFormat="false" ht="15" hidden="false" customHeight="false" outlineLevel="0" collapsed="false">
      <c r="A2043" s="668" t="s">
        <v>2030</v>
      </c>
      <c r="B2043" s="669" t="n">
        <v>44508</v>
      </c>
      <c r="C2043" s="668" t="s">
        <v>1501</v>
      </c>
      <c r="D2043" s="668" t="s">
        <v>1281</v>
      </c>
      <c r="E2043" s="668" t="s">
        <v>1827</v>
      </c>
      <c r="F2043" s="670" t="n">
        <v>-2913240</v>
      </c>
      <c r="G2043" s="670" t="n">
        <v>0</v>
      </c>
      <c r="H2043" s="670" t="n">
        <v>2913240</v>
      </c>
      <c r="I2043" s="670" t="n">
        <v>51135049305.32</v>
      </c>
      <c r="J2043" s="671" t="s">
        <v>1503</v>
      </c>
    </row>
    <row r="2044" customFormat="false" ht="15" hidden="false" customHeight="false" outlineLevel="0" collapsed="false">
      <c r="A2044" s="668" t="s">
        <v>2030</v>
      </c>
      <c r="B2044" s="669" t="n">
        <v>44508</v>
      </c>
      <c r="C2044" s="668" t="s">
        <v>1501</v>
      </c>
      <c r="D2044" s="668" t="s">
        <v>1281</v>
      </c>
      <c r="E2044" s="668" t="s">
        <v>1827</v>
      </c>
      <c r="F2044" s="670" t="n">
        <v>-387031000</v>
      </c>
      <c r="G2044" s="670" t="n">
        <v>0</v>
      </c>
      <c r="H2044" s="670" t="n">
        <v>387031000</v>
      </c>
      <c r="I2044" s="670" t="n">
        <v>51522080305.32</v>
      </c>
      <c r="J2044" s="671" t="s">
        <v>1503</v>
      </c>
    </row>
    <row r="2045" customFormat="false" ht="15" hidden="false" customHeight="false" outlineLevel="0" collapsed="false">
      <c r="A2045" s="668" t="s">
        <v>2031</v>
      </c>
      <c r="B2045" s="669" t="n">
        <v>44508</v>
      </c>
      <c r="C2045" s="668" t="s">
        <v>1501</v>
      </c>
      <c r="D2045" s="668" t="s">
        <v>1281</v>
      </c>
      <c r="E2045" s="668" t="s">
        <v>1827</v>
      </c>
      <c r="F2045" s="670" t="n">
        <v>-14600000</v>
      </c>
      <c r="G2045" s="670" t="n">
        <v>0</v>
      </c>
      <c r="H2045" s="670" t="n">
        <v>14600000</v>
      </c>
      <c r="I2045" s="670" t="n">
        <v>51536680305.32</v>
      </c>
      <c r="J2045" s="671" t="s">
        <v>1503</v>
      </c>
    </row>
    <row r="2046" customFormat="false" ht="15" hidden="false" customHeight="false" outlineLevel="0" collapsed="false">
      <c r="A2046" s="668" t="s">
        <v>2032</v>
      </c>
      <c r="B2046" s="669" t="n">
        <v>44509</v>
      </c>
      <c r="C2046" s="668" t="s">
        <v>1501</v>
      </c>
      <c r="D2046" s="668" t="s">
        <v>1281</v>
      </c>
      <c r="E2046" s="668" t="s">
        <v>1827</v>
      </c>
      <c r="F2046" s="670" t="n">
        <v>-14054099</v>
      </c>
      <c r="G2046" s="670" t="n">
        <v>0</v>
      </c>
      <c r="H2046" s="670" t="n">
        <v>14054099</v>
      </c>
      <c r="I2046" s="670" t="n">
        <v>51550734404.32</v>
      </c>
      <c r="J2046" s="671" t="s">
        <v>1503</v>
      </c>
    </row>
    <row r="2047" customFormat="false" ht="15" hidden="false" customHeight="false" outlineLevel="0" collapsed="false">
      <c r="A2047" s="668" t="s">
        <v>2033</v>
      </c>
      <c r="B2047" s="669" t="n">
        <v>44509</v>
      </c>
      <c r="C2047" s="668" t="s">
        <v>1501</v>
      </c>
      <c r="D2047" s="668" t="s">
        <v>1281</v>
      </c>
      <c r="E2047" s="668" t="s">
        <v>1827</v>
      </c>
      <c r="F2047" s="670" t="n">
        <v>-10100000</v>
      </c>
      <c r="G2047" s="670" t="n">
        <v>0</v>
      </c>
      <c r="H2047" s="670" t="n">
        <v>10100000</v>
      </c>
      <c r="I2047" s="670" t="n">
        <v>51560834404.32</v>
      </c>
      <c r="J2047" s="671" t="s">
        <v>1503</v>
      </c>
    </row>
    <row r="2048" customFormat="false" ht="15" hidden="false" customHeight="false" outlineLevel="0" collapsed="false">
      <c r="A2048" s="668" t="s">
        <v>2034</v>
      </c>
      <c r="B2048" s="669" t="n">
        <v>44509</v>
      </c>
      <c r="C2048" s="668" t="s">
        <v>1501</v>
      </c>
      <c r="D2048" s="668" t="s">
        <v>1281</v>
      </c>
      <c r="E2048" s="668" t="s">
        <v>1827</v>
      </c>
      <c r="F2048" s="670" t="n">
        <v>-144395000</v>
      </c>
      <c r="G2048" s="670" t="n">
        <v>0</v>
      </c>
      <c r="H2048" s="670" t="n">
        <v>144395000</v>
      </c>
      <c r="I2048" s="670" t="n">
        <v>51705229404.32</v>
      </c>
      <c r="J2048" s="671" t="s">
        <v>1503</v>
      </c>
    </row>
    <row r="2049" customFormat="false" ht="15" hidden="false" customHeight="false" outlineLevel="0" collapsed="false">
      <c r="A2049" s="668" t="s">
        <v>2035</v>
      </c>
      <c r="B2049" s="669" t="n">
        <v>44510</v>
      </c>
      <c r="C2049" s="668" t="s">
        <v>1501</v>
      </c>
      <c r="D2049" s="668" t="s">
        <v>1281</v>
      </c>
      <c r="E2049" s="668" t="s">
        <v>1827</v>
      </c>
      <c r="F2049" s="670" t="n">
        <v>-148047000</v>
      </c>
      <c r="G2049" s="670" t="n">
        <v>0</v>
      </c>
      <c r="H2049" s="670" t="n">
        <v>148047000</v>
      </c>
      <c r="I2049" s="670" t="n">
        <v>51853276404.32</v>
      </c>
      <c r="J2049" s="671" t="s">
        <v>1503</v>
      </c>
    </row>
    <row r="2050" customFormat="false" ht="15" hidden="false" customHeight="false" outlineLevel="0" collapsed="false">
      <c r="A2050" s="668" t="s">
        <v>2035</v>
      </c>
      <c r="B2050" s="669" t="n">
        <v>44510</v>
      </c>
      <c r="C2050" s="668" t="s">
        <v>1501</v>
      </c>
      <c r="D2050" s="668" t="s">
        <v>1281</v>
      </c>
      <c r="E2050" s="668" t="s">
        <v>1827</v>
      </c>
      <c r="F2050" s="670" t="n">
        <v>-30200000</v>
      </c>
      <c r="G2050" s="670" t="n">
        <v>0</v>
      </c>
      <c r="H2050" s="670" t="n">
        <v>30200000</v>
      </c>
      <c r="I2050" s="670" t="n">
        <v>51883476404.32</v>
      </c>
      <c r="J2050" s="671" t="s">
        <v>1503</v>
      </c>
    </row>
    <row r="2051" customFormat="false" ht="15" hidden="false" customHeight="false" outlineLevel="0" collapsed="false">
      <c r="A2051" s="668" t="s">
        <v>2036</v>
      </c>
      <c r="B2051" s="669" t="n">
        <v>44511</v>
      </c>
      <c r="C2051" s="668" t="s">
        <v>1501</v>
      </c>
      <c r="D2051" s="668" t="s">
        <v>1281</v>
      </c>
      <c r="E2051" s="668" t="s">
        <v>1827</v>
      </c>
      <c r="F2051" s="670" t="n">
        <v>-85000000</v>
      </c>
      <c r="G2051" s="670" t="n">
        <v>0</v>
      </c>
      <c r="H2051" s="670" t="n">
        <v>85000000</v>
      </c>
      <c r="I2051" s="670" t="n">
        <v>51968476404.32</v>
      </c>
      <c r="J2051" s="671" t="s">
        <v>1503</v>
      </c>
    </row>
    <row r="2052" customFormat="false" ht="15" hidden="false" customHeight="false" outlineLevel="0" collapsed="false">
      <c r="A2052" s="668" t="s">
        <v>2037</v>
      </c>
      <c r="B2052" s="669" t="n">
        <v>44511</v>
      </c>
      <c r="C2052" s="668" t="s">
        <v>1501</v>
      </c>
      <c r="D2052" s="668" t="s">
        <v>1281</v>
      </c>
      <c r="E2052" s="668" t="s">
        <v>1827</v>
      </c>
      <c r="F2052" s="670" t="n">
        <v>-137163000</v>
      </c>
      <c r="G2052" s="670" t="n">
        <v>0</v>
      </c>
      <c r="H2052" s="670" t="n">
        <v>137163000</v>
      </c>
      <c r="I2052" s="670" t="n">
        <v>52105639404.32</v>
      </c>
      <c r="J2052" s="671" t="s">
        <v>1503</v>
      </c>
    </row>
    <row r="2053" customFormat="false" ht="15" hidden="false" customHeight="false" outlineLevel="0" collapsed="false">
      <c r="A2053" s="668" t="s">
        <v>2038</v>
      </c>
      <c r="B2053" s="669" t="n">
        <v>44509</v>
      </c>
      <c r="C2053" s="668" t="s">
        <v>1501</v>
      </c>
      <c r="D2053" s="668" t="s">
        <v>1281</v>
      </c>
      <c r="E2053" s="668" t="s">
        <v>1590</v>
      </c>
      <c r="F2053" s="670" t="n">
        <v>-12000</v>
      </c>
      <c r="G2053" s="670" t="n">
        <v>0</v>
      </c>
      <c r="H2053" s="670" t="n">
        <v>12000</v>
      </c>
      <c r="I2053" s="670" t="n">
        <v>52105651404.32</v>
      </c>
      <c r="J2053" s="671" t="s">
        <v>1503</v>
      </c>
    </row>
    <row r="2054" customFormat="false" ht="15" hidden="false" customHeight="false" outlineLevel="0" collapsed="false">
      <c r="A2054" s="668" t="s">
        <v>2039</v>
      </c>
      <c r="B2054" s="669" t="n">
        <v>44512</v>
      </c>
      <c r="C2054" s="668" t="s">
        <v>1501</v>
      </c>
      <c r="D2054" s="668" t="s">
        <v>1281</v>
      </c>
      <c r="E2054" s="668" t="s">
        <v>1827</v>
      </c>
      <c r="F2054" s="670" t="n">
        <v>-175491000</v>
      </c>
      <c r="G2054" s="670" t="n">
        <v>0</v>
      </c>
      <c r="H2054" s="670" t="n">
        <v>175491000</v>
      </c>
      <c r="I2054" s="670" t="n">
        <v>52281142404.32</v>
      </c>
      <c r="J2054" s="671" t="s">
        <v>1503</v>
      </c>
    </row>
    <row r="2055" customFormat="false" ht="15" hidden="false" customHeight="false" outlineLevel="0" collapsed="false">
      <c r="A2055" s="668" t="s">
        <v>2039</v>
      </c>
      <c r="B2055" s="669" t="n">
        <v>44512</v>
      </c>
      <c r="C2055" s="668" t="s">
        <v>1501</v>
      </c>
      <c r="D2055" s="668" t="s">
        <v>1281</v>
      </c>
      <c r="E2055" s="668" t="s">
        <v>1827</v>
      </c>
      <c r="F2055" s="670" t="n">
        <v>-89000000</v>
      </c>
      <c r="G2055" s="670" t="n">
        <v>0</v>
      </c>
      <c r="H2055" s="670" t="n">
        <v>89000000</v>
      </c>
      <c r="I2055" s="670" t="n">
        <v>52370142404.32</v>
      </c>
      <c r="J2055" s="671" t="s">
        <v>1503</v>
      </c>
    </row>
    <row r="2056" customFormat="false" ht="15" hidden="false" customHeight="false" outlineLevel="0" collapsed="false">
      <c r="A2056" s="668" t="s">
        <v>2040</v>
      </c>
      <c r="B2056" s="669" t="n">
        <v>44512</v>
      </c>
      <c r="C2056" s="668" t="s">
        <v>1501</v>
      </c>
      <c r="D2056" s="668" t="s">
        <v>1281</v>
      </c>
      <c r="E2056" s="668" t="s">
        <v>1827</v>
      </c>
      <c r="F2056" s="670" t="n">
        <v>-571800</v>
      </c>
      <c r="G2056" s="670" t="n">
        <v>0</v>
      </c>
      <c r="H2056" s="670" t="n">
        <v>571800</v>
      </c>
      <c r="I2056" s="670" t="n">
        <v>52370714204.32</v>
      </c>
      <c r="J2056" s="671" t="s">
        <v>1503</v>
      </c>
    </row>
    <row r="2057" customFormat="false" ht="15" hidden="false" customHeight="false" outlineLevel="0" collapsed="false">
      <c r="A2057" s="668" t="s">
        <v>2041</v>
      </c>
      <c r="B2057" s="669" t="n">
        <v>44513</v>
      </c>
      <c r="C2057" s="668" t="s">
        <v>1501</v>
      </c>
      <c r="D2057" s="668" t="s">
        <v>1281</v>
      </c>
      <c r="E2057" s="668" t="s">
        <v>1827</v>
      </c>
      <c r="F2057" s="670" t="n">
        <v>-17100000</v>
      </c>
      <c r="G2057" s="670" t="n">
        <v>0</v>
      </c>
      <c r="H2057" s="670" t="n">
        <v>17100000</v>
      </c>
      <c r="I2057" s="670" t="n">
        <v>52387814204.32</v>
      </c>
      <c r="J2057" s="671" t="s">
        <v>1503</v>
      </c>
    </row>
    <row r="2058" customFormat="false" ht="15" hidden="false" customHeight="false" outlineLevel="0" collapsed="false">
      <c r="A2058" s="668" t="s">
        <v>2042</v>
      </c>
      <c r="B2058" s="669" t="n">
        <v>44512</v>
      </c>
      <c r="C2058" s="668" t="s">
        <v>1501</v>
      </c>
      <c r="D2058" s="668" t="s">
        <v>1281</v>
      </c>
      <c r="E2058" s="668" t="s">
        <v>1827</v>
      </c>
      <c r="F2058" s="670" t="n">
        <v>-89000000</v>
      </c>
      <c r="G2058" s="670" t="n">
        <v>0</v>
      </c>
      <c r="H2058" s="670" t="n">
        <v>89000000</v>
      </c>
      <c r="I2058" s="670" t="n">
        <v>52476814204.32</v>
      </c>
      <c r="J2058" s="671" t="s">
        <v>1503</v>
      </c>
    </row>
    <row r="2059" customFormat="false" ht="15" hidden="false" customHeight="false" outlineLevel="0" collapsed="false">
      <c r="A2059" s="668" t="s">
        <v>2043</v>
      </c>
      <c r="B2059" s="669" t="n">
        <v>44512</v>
      </c>
      <c r="C2059" s="668" t="s">
        <v>1501</v>
      </c>
      <c r="D2059" s="668" t="s">
        <v>1281</v>
      </c>
      <c r="E2059" s="668" t="s">
        <v>1590</v>
      </c>
      <c r="F2059" s="670" t="n">
        <v>-10000</v>
      </c>
      <c r="G2059" s="670" t="n">
        <v>0</v>
      </c>
      <c r="H2059" s="670" t="n">
        <v>10000</v>
      </c>
      <c r="I2059" s="670" t="n">
        <v>52476824204.32</v>
      </c>
      <c r="J2059" s="671" t="s">
        <v>1503</v>
      </c>
    </row>
    <row r="2060" customFormat="false" ht="15" hidden="false" customHeight="false" outlineLevel="0" collapsed="false">
      <c r="A2060" s="668" t="s">
        <v>2044</v>
      </c>
      <c r="B2060" s="669" t="n">
        <v>44511</v>
      </c>
      <c r="C2060" s="668" t="s">
        <v>1501</v>
      </c>
      <c r="D2060" s="668" t="s">
        <v>1281</v>
      </c>
      <c r="E2060" s="668" t="s">
        <v>1590</v>
      </c>
      <c r="F2060" s="670" t="n">
        <v>-1552500</v>
      </c>
      <c r="G2060" s="670" t="n">
        <v>0</v>
      </c>
      <c r="H2060" s="670" t="n">
        <v>1552500</v>
      </c>
      <c r="I2060" s="670" t="n">
        <v>52478376704.32</v>
      </c>
      <c r="J2060" s="671" t="s">
        <v>1503</v>
      </c>
    </row>
    <row r="2061" customFormat="false" ht="15" hidden="false" customHeight="false" outlineLevel="0" collapsed="false">
      <c r="A2061" s="668" t="s">
        <v>2045</v>
      </c>
      <c r="B2061" s="669" t="n">
        <v>44515</v>
      </c>
      <c r="C2061" s="668" t="s">
        <v>1501</v>
      </c>
      <c r="D2061" s="668" t="s">
        <v>1281</v>
      </c>
      <c r="E2061" s="668" t="s">
        <v>1827</v>
      </c>
      <c r="F2061" s="670" t="n">
        <v>-1981850</v>
      </c>
      <c r="G2061" s="670" t="n">
        <v>0</v>
      </c>
      <c r="H2061" s="670" t="n">
        <v>1981850</v>
      </c>
      <c r="I2061" s="670" t="n">
        <v>52480358554.32</v>
      </c>
      <c r="J2061" s="671" t="s">
        <v>1503</v>
      </c>
    </row>
    <row r="2062" customFormat="false" ht="15" hidden="false" customHeight="false" outlineLevel="0" collapsed="false">
      <c r="A2062" s="668" t="s">
        <v>2046</v>
      </c>
      <c r="B2062" s="669" t="n">
        <v>44515</v>
      </c>
      <c r="C2062" s="668" t="s">
        <v>1501</v>
      </c>
      <c r="D2062" s="668" t="s">
        <v>1281</v>
      </c>
      <c r="E2062" s="668" t="s">
        <v>1827</v>
      </c>
      <c r="F2062" s="670" t="n">
        <v>-44100000</v>
      </c>
      <c r="G2062" s="670" t="n">
        <v>0</v>
      </c>
      <c r="H2062" s="670" t="n">
        <v>44100000</v>
      </c>
      <c r="I2062" s="670" t="n">
        <v>52524458554.32</v>
      </c>
      <c r="J2062" s="671" t="s">
        <v>1503</v>
      </c>
    </row>
    <row r="2063" customFormat="false" ht="15" hidden="false" customHeight="false" outlineLevel="0" collapsed="false">
      <c r="A2063" s="668" t="s">
        <v>2047</v>
      </c>
      <c r="B2063" s="669" t="n">
        <v>44515</v>
      </c>
      <c r="C2063" s="668" t="s">
        <v>1501</v>
      </c>
      <c r="D2063" s="668" t="s">
        <v>1281</v>
      </c>
      <c r="E2063" s="668" t="s">
        <v>1827</v>
      </c>
      <c r="F2063" s="670" t="n">
        <v>-348483540</v>
      </c>
      <c r="G2063" s="670" t="n">
        <v>0</v>
      </c>
      <c r="H2063" s="670" t="n">
        <v>348483540</v>
      </c>
      <c r="I2063" s="670" t="n">
        <v>52872942094.32</v>
      </c>
      <c r="J2063" s="671" t="s">
        <v>1503</v>
      </c>
    </row>
    <row r="2064" customFormat="false" ht="15" hidden="false" customHeight="false" outlineLevel="0" collapsed="false">
      <c r="A2064" s="668" t="s">
        <v>2048</v>
      </c>
      <c r="B2064" s="669" t="n">
        <v>44513</v>
      </c>
      <c r="C2064" s="668" t="s">
        <v>1501</v>
      </c>
      <c r="D2064" s="668" t="s">
        <v>1281</v>
      </c>
      <c r="E2064" s="668" t="s">
        <v>1590</v>
      </c>
      <c r="F2064" s="670" t="n">
        <v>-1552500</v>
      </c>
      <c r="G2064" s="670" t="n">
        <v>0</v>
      </c>
      <c r="H2064" s="670" t="n">
        <v>1552500</v>
      </c>
      <c r="I2064" s="670" t="n">
        <v>52874494594.32</v>
      </c>
      <c r="J2064" s="671" t="s">
        <v>1503</v>
      </c>
    </row>
    <row r="2065" customFormat="false" ht="15" hidden="false" customHeight="false" outlineLevel="0" collapsed="false">
      <c r="A2065" s="668" t="s">
        <v>2049</v>
      </c>
      <c r="B2065" s="669" t="n">
        <v>44515</v>
      </c>
      <c r="C2065" s="668" t="s">
        <v>1501</v>
      </c>
      <c r="D2065" s="668" t="s">
        <v>1281</v>
      </c>
      <c r="E2065" s="668" t="s">
        <v>1827</v>
      </c>
      <c r="F2065" s="670" t="n">
        <v>-75800000</v>
      </c>
      <c r="G2065" s="670" t="n">
        <v>0</v>
      </c>
      <c r="H2065" s="670" t="n">
        <v>75800000</v>
      </c>
      <c r="I2065" s="670" t="n">
        <v>52950294594.32</v>
      </c>
      <c r="J2065" s="671" t="s">
        <v>1503</v>
      </c>
    </row>
    <row r="2066" customFormat="false" ht="15" hidden="false" customHeight="false" outlineLevel="0" collapsed="false">
      <c r="A2066" s="668" t="s">
        <v>2050</v>
      </c>
      <c r="B2066" s="669" t="n">
        <v>44516</v>
      </c>
      <c r="C2066" s="668" t="s">
        <v>1501</v>
      </c>
      <c r="D2066" s="668" t="s">
        <v>1281</v>
      </c>
      <c r="E2066" s="668" t="s">
        <v>1827</v>
      </c>
      <c r="F2066" s="670" t="n">
        <v>-17854800</v>
      </c>
      <c r="G2066" s="670" t="n">
        <v>0</v>
      </c>
      <c r="H2066" s="670" t="n">
        <v>17854800</v>
      </c>
      <c r="I2066" s="670" t="n">
        <v>52968149394.32</v>
      </c>
      <c r="J2066" s="671" t="s">
        <v>1503</v>
      </c>
    </row>
    <row r="2067" customFormat="false" ht="15" hidden="false" customHeight="false" outlineLevel="0" collapsed="false">
      <c r="A2067" s="668" t="s">
        <v>2051</v>
      </c>
      <c r="B2067" s="669" t="n">
        <v>44516</v>
      </c>
      <c r="C2067" s="668" t="s">
        <v>1501</v>
      </c>
      <c r="D2067" s="668" t="s">
        <v>1281</v>
      </c>
      <c r="E2067" s="668" t="s">
        <v>1827</v>
      </c>
      <c r="F2067" s="670" t="n">
        <v>-8691450</v>
      </c>
      <c r="G2067" s="670" t="n">
        <v>0</v>
      </c>
      <c r="H2067" s="670" t="n">
        <v>8691450</v>
      </c>
      <c r="I2067" s="670" t="n">
        <v>52976840844.32</v>
      </c>
      <c r="J2067" s="671" t="s">
        <v>1503</v>
      </c>
    </row>
    <row r="2068" customFormat="false" ht="15" hidden="false" customHeight="false" outlineLevel="0" collapsed="false">
      <c r="A2068" s="668" t="s">
        <v>2052</v>
      </c>
      <c r="B2068" s="669" t="n">
        <v>44516</v>
      </c>
      <c r="C2068" s="668" t="s">
        <v>1501</v>
      </c>
      <c r="D2068" s="668" t="s">
        <v>1281</v>
      </c>
      <c r="E2068" s="668" t="s">
        <v>1827</v>
      </c>
      <c r="F2068" s="670" t="n">
        <v>-163887000</v>
      </c>
      <c r="G2068" s="670" t="n">
        <v>0</v>
      </c>
      <c r="H2068" s="670" t="n">
        <v>163887000</v>
      </c>
      <c r="I2068" s="670" t="n">
        <v>53140727844.32</v>
      </c>
      <c r="J2068" s="671" t="s">
        <v>1503</v>
      </c>
    </row>
    <row r="2069" customFormat="false" ht="15" hidden="false" customHeight="false" outlineLevel="0" collapsed="false">
      <c r="A2069" s="668" t="s">
        <v>2053</v>
      </c>
      <c r="B2069" s="669" t="n">
        <v>44516</v>
      </c>
      <c r="C2069" s="668" t="s">
        <v>1501</v>
      </c>
      <c r="D2069" s="668" t="s">
        <v>1281</v>
      </c>
      <c r="E2069" s="668" t="s">
        <v>1590</v>
      </c>
      <c r="F2069" s="670" t="n">
        <v>-13843200</v>
      </c>
      <c r="G2069" s="670" t="n">
        <v>0</v>
      </c>
      <c r="H2069" s="670" t="n">
        <v>13843200</v>
      </c>
      <c r="I2069" s="670" t="n">
        <v>53154571044.32</v>
      </c>
      <c r="J2069" s="671" t="s">
        <v>1503</v>
      </c>
    </row>
    <row r="2070" customFormat="false" ht="15" hidden="false" customHeight="false" outlineLevel="0" collapsed="false">
      <c r="A2070" s="668" t="s">
        <v>2054</v>
      </c>
      <c r="B2070" s="669" t="n">
        <v>44517</v>
      </c>
      <c r="C2070" s="668" t="s">
        <v>1501</v>
      </c>
      <c r="D2070" s="668" t="s">
        <v>1281</v>
      </c>
      <c r="E2070" s="668" t="s">
        <v>1827</v>
      </c>
      <c r="F2070" s="670" t="n">
        <v>-17800000</v>
      </c>
      <c r="G2070" s="670" t="n">
        <v>0</v>
      </c>
      <c r="H2070" s="670" t="n">
        <v>17800000</v>
      </c>
      <c r="I2070" s="670" t="n">
        <v>53172371044.32</v>
      </c>
      <c r="J2070" s="671" t="s">
        <v>1503</v>
      </c>
    </row>
    <row r="2071" customFormat="false" ht="15" hidden="false" customHeight="false" outlineLevel="0" collapsed="false">
      <c r="A2071" s="668" t="s">
        <v>2055</v>
      </c>
      <c r="B2071" s="669" t="n">
        <v>44517</v>
      </c>
      <c r="C2071" s="668" t="s">
        <v>1501</v>
      </c>
      <c r="D2071" s="668" t="s">
        <v>1281</v>
      </c>
      <c r="E2071" s="668" t="s">
        <v>1827</v>
      </c>
      <c r="F2071" s="670" t="n">
        <v>-120602000</v>
      </c>
      <c r="G2071" s="670" t="n">
        <v>0</v>
      </c>
      <c r="H2071" s="670" t="n">
        <v>120602000</v>
      </c>
      <c r="I2071" s="670" t="n">
        <v>53292973044.32</v>
      </c>
      <c r="J2071" s="671" t="s">
        <v>1503</v>
      </c>
    </row>
    <row r="2072" customFormat="false" ht="15" hidden="false" customHeight="false" outlineLevel="0" collapsed="false">
      <c r="A2072" s="668" t="s">
        <v>2056</v>
      </c>
      <c r="B2072" s="669" t="n">
        <v>44518</v>
      </c>
      <c r="C2072" s="668" t="s">
        <v>1501</v>
      </c>
      <c r="D2072" s="668" t="s">
        <v>1281</v>
      </c>
      <c r="E2072" s="668" t="s">
        <v>1827</v>
      </c>
      <c r="F2072" s="670" t="n">
        <v>-245000</v>
      </c>
      <c r="G2072" s="670" t="n">
        <v>0</v>
      </c>
      <c r="H2072" s="670" t="n">
        <v>245000</v>
      </c>
      <c r="I2072" s="670" t="n">
        <v>53293218044.32</v>
      </c>
      <c r="J2072" s="671" t="s">
        <v>1503</v>
      </c>
    </row>
    <row r="2073" customFormat="false" ht="15" hidden="false" customHeight="false" outlineLevel="0" collapsed="false">
      <c r="A2073" s="668" t="s">
        <v>2056</v>
      </c>
      <c r="B2073" s="669" t="n">
        <v>44518</v>
      </c>
      <c r="C2073" s="668" t="s">
        <v>1501</v>
      </c>
      <c r="D2073" s="668" t="s">
        <v>1281</v>
      </c>
      <c r="E2073" s="668" t="s">
        <v>1827</v>
      </c>
      <c r="F2073" s="670" t="n">
        <v>-49936000</v>
      </c>
      <c r="G2073" s="670" t="n">
        <v>0</v>
      </c>
      <c r="H2073" s="670" t="n">
        <v>49936000</v>
      </c>
      <c r="I2073" s="670" t="n">
        <v>53343154044.32</v>
      </c>
      <c r="J2073" s="671" t="s">
        <v>1503</v>
      </c>
    </row>
    <row r="2074" customFormat="false" ht="15" hidden="false" customHeight="false" outlineLevel="0" collapsed="false">
      <c r="A2074" s="668" t="s">
        <v>2057</v>
      </c>
      <c r="B2074" s="669" t="n">
        <v>44518</v>
      </c>
      <c r="C2074" s="668" t="s">
        <v>1501</v>
      </c>
      <c r="D2074" s="668" t="s">
        <v>1281</v>
      </c>
      <c r="E2074" s="668" t="s">
        <v>1827</v>
      </c>
      <c r="F2074" s="670" t="n">
        <v>-88000000</v>
      </c>
      <c r="G2074" s="670" t="n">
        <v>0</v>
      </c>
      <c r="H2074" s="670" t="n">
        <v>88000000</v>
      </c>
      <c r="I2074" s="670" t="n">
        <v>53431154044.32</v>
      </c>
      <c r="J2074" s="671" t="s">
        <v>1503</v>
      </c>
    </row>
    <row r="2075" customFormat="false" ht="15" hidden="false" customHeight="false" outlineLevel="0" collapsed="false">
      <c r="A2075" s="668" t="s">
        <v>2058</v>
      </c>
      <c r="B2075" s="669" t="n">
        <v>44519</v>
      </c>
      <c r="C2075" s="668" t="s">
        <v>1501</v>
      </c>
      <c r="D2075" s="668" t="s">
        <v>1281</v>
      </c>
      <c r="E2075" s="668" t="s">
        <v>1827</v>
      </c>
      <c r="F2075" s="670" t="n">
        <v>-10679000</v>
      </c>
      <c r="G2075" s="670" t="n">
        <v>0</v>
      </c>
      <c r="H2075" s="670" t="n">
        <v>10679000</v>
      </c>
      <c r="I2075" s="670" t="n">
        <v>53441833044.32</v>
      </c>
      <c r="J2075" s="671" t="s">
        <v>1503</v>
      </c>
    </row>
    <row r="2076" customFormat="false" ht="15" hidden="false" customHeight="false" outlineLevel="0" collapsed="false">
      <c r="A2076" s="668" t="s">
        <v>2059</v>
      </c>
      <c r="B2076" s="669" t="n">
        <v>44519</v>
      </c>
      <c r="C2076" s="668" t="s">
        <v>1501</v>
      </c>
      <c r="D2076" s="668" t="s">
        <v>1281</v>
      </c>
      <c r="E2076" s="668" t="s">
        <v>1827</v>
      </c>
      <c r="F2076" s="670" t="n">
        <v>-182071000</v>
      </c>
      <c r="G2076" s="670" t="n">
        <v>0</v>
      </c>
      <c r="H2076" s="670" t="n">
        <v>182071000</v>
      </c>
      <c r="I2076" s="670" t="n">
        <v>53623904044.32</v>
      </c>
      <c r="J2076" s="671" t="s">
        <v>1503</v>
      </c>
    </row>
    <row r="2077" customFormat="false" ht="15" hidden="false" customHeight="false" outlineLevel="0" collapsed="false">
      <c r="A2077" s="668" t="s">
        <v>2060</v>
      </c>
      <c r="B2077" s="669" t="n">
        <v>44519</v>
      </c>
      <c r="C2077" s="668" t="s">
        <v>1501</v>
      </c>
      <c r="D2077" s="668" t="s">
        <v>1281</v>
      </c>
      <c r="E2077" s="668" t="s">
        <v>1590</v>
      </c>
      <c r="F2077" s="670" t="n">
        <v>-11304250</v>
      </c>
      <c r="G2077" s="670" t="n">
        <v>0</v>
      </c>
      <c r="H2077" s="670" t="n">
        <v>11304250</v>
      </c>
      <c r="I2077" s="670" t="n">
        <v>53635208294.32</v>
      </c>
      <c r="J2077" s="671" t="s">
        <v>1503</v>
      </c>
    </row>
    <row r="2078" customFormat="false" ht="15" hidden="false" customHeight="false" outlineLevel="0" collapsed="false">
      <c r="A2078" s="668" t="s">
        <v>2061</v>
      </c>
      <c r="B2078" s="669" t="n">
        <v>44520</v>
      </c>
      <c r="C2078" s="668" t="s">
        <v>1501</v>
      </c>
      <c r="D2078" s="668" t="s">
        <v>1281</v>
      </c>
      <c r="E2078" s="668" t="s">
        <v>1827</v>
      </c>
      <c r="F2078" s="670" t="n">
        <v>-75200000</v>
      </c>
      <c r="G2078" s="670" t="n">
        <v>0</v>
      </c>
      <c r="H2078" s="670" t="n">
        <v>75200000</v>
      </c>
      <c r="I2078" s="670" t="n">
        <v>53710408294.32</v>
      </c>
      <c r="J2078" s="671" t="s">
        <v>1503</v>
      </c>
    </row>
    <row r="2079" customFormat="false" ht="15" hidden="false" customHeight="false" outlineLevel="0" collapsed="false">
      <c r="A2079" s="668" t="s">
        <v>2062</v>
      </c>
      <c r="B2079" s="669" t="n">
        <v>44522</v>
      </c>
      <c r="C2079" s="668" t="s">
        <v>1501</v>
      </c>
      <c r="D2079" s="668" t="s">
        <v>1281</v>
      </c>
      <c r="E2079" s="668" t="s">
        <v>1827</v>
      </c>
      <c r="F2079" s="670" t="n">
        <v>-264987000</v>
      </c>
      <c r="G2079" s="670" t="n">
        <v>0</v>
      </c>
      <c r="H2079" s="670" t="n">
        <v>264987000</v>
      </c>
      <c r="I2079" s="670" t="n">
        <v>53975395294.32</v>
      </c>
      <c r="J2079" s="671" t="s">
        <v>1503</v>
      </c>
    </row>
    <row r="2080" customFormat="false" ht="15" hidden="false" customHeight="false" outlineLevel="0" collapsed="false">
      <c r="A2080" s="668" t="s">
        <v>2062</v>
      </c>
      <c r="B2080" s="669" t="n">
        <v>44522</v>
      </c>
      <c r="C2080" s="668" t="s">
        <v>1501</v>
      </c>
      <c r="D2080" s="668" t="s">
        <v>1281</v>
      </c>
      <c r="E2080" s="668" t="s">
        <v>1827</v>
      </c>
      <c r="F2080" s="670" t="n">
        <v>-9985896</v>
      </c>
      <c r="G2080" s="670" t="n">
        <v>0</v>
      </c>
      <c r="H2080" s="670" t="n">
        <v>9985896</v>
      </c>
      <c r="I2080" s="670" t="n">
        <v>53985381190.32</v>
      </c>
      <c r="J2080" s="671" t="s">
        <v>1503</v>
      </c>
    </row>
    <row r="2081" customFormat="false" ht="15" hidden="false" customHeight="false" outlineLevel="0" collapsed="false">
      <c r="A2081" s="668" t="s">
        <v>2063</v>
      </c>
      <c r="B2081" s="669" t="n">
        <v>44522</v>
      </c>
      <c r="C2081" s="668" t="s">
        <v>1501</v>
      </c>
      <c r="D2081" s="668" t="s">
        <v>1281</v>
      </c>
      <c r="E2081" s="668" t="s">
        <v>2064</v>
      </c>
      <c r="F2081" s="670" t="n">
        <v>-474300</v>
      </c>
      <c r="G2081" s="670" t="n">
        <v>0</v>
      </c>
      <c r="H2081" s="670" t="n">
        <v>474300</v>
      </c>
      <c r="I2081" s="670" t="n">
        <v>53985855490.32</v>
      </c>
      <c r="J2081" s="671" t="s">
        <v>1503</v>
      </c>
    </row>
    <row r="2082" customFormat="false" ht="15" hidden="false" customHeight="false" outlineLevel="0" collapsed="false">
      <c r="A2082" s="668" t="s">
        <v>2065</v>
      </c>
      <c r="B2082" s="669" t="n">
        <v>44522</v>
      </c>
      <c r="C2082" s="668" t="s">
        <v>1501</v>
      </c>
      <c r="D2082" s="668" t="s">
        <v>1281</v>
      </c>
      <c r="E2082" s="668" t="s">
        <v>1827</v>
      </c>
      <c r="F2082" s="670" t="n">
        <v>-9400000</v>
      </c>
      <c r="G2082" s="670" t="n">
        <v>0</v>
      </c>
      <c r="H2082" s="670" t="n">
        <v>9400000</v>
      </c>
      <c r="I2082" s="670" t="n">
        <v>53995255490.32</v>
      </c>
      <c r="J2082" s="671" t="s">
        <v>1503</v>
      </c>
    </row>
    <row r="2083" customFormat="false" ht="15" hidden="false" customHeight="false" outlineLevel="0" collapsed="false">
      <c r="A2083" s="668" t="s">
        <v>2066</v>
      </c>
      <c r="B2083" s="669" t="n">
        <v>44522</v>
      </c>
      <c r="C2083" s="668" t="s">
        <v>1501</v>
      </c>
      <c r="D2083" s="668" t="s">
        <v>1281</v>
      </c>
      <c r="E2083" s="668" t="s">
        <v>2067</v>
      </c>
      <c r="F2083" s="670" t="n">
        <v>-1</v>
      </c>
      <c r="G2083" s="670" t="n">
        <v>0</v>
      </c>
      <c r="H2083" s="670" t="n">
        <v>1</v>
      </c>
      <c r="I2083" s="670" t="n">
        <v>53995255491.32</v>
      </c>
      <c r="J2083" s="671" t="s">
        <v>1503</v>
      </c>
    </row>
    <row r="2084" customFormat="false" ht="15" hidden="false" customHeight="false" outlineLevel="0" collapsed="false">
      <c r="A2084" s="668" t="s">
        <v>2068</v>
      </c>
      <c r="B2084" s="669" t="n">
        <v>44523</v>
      </c>
      <c r="C2084" s="668" t="s">
        <v>1501</v>
      </c>
      <c r="D2084" s="668" t="s">
        <v>1281</v>
      </c>
      <c r="E2084" s="668" t="s">
        <v>1827</v>
      </c>
      <c r="F2084" s="670" t="n">
        <v>-23800000</v>
      </c>
      <c r="G2084" s="670" t="n">
        <v>0</v>
      </c>
      <c r="H2084" s="670" t="n">
        <v>23800000</v>
      </c>
      <c r="I2084" s="670" t="n">
        <v>54019055491.32</v>
      </c>
      <c r="J2084" s="671" t="s">
        <v>1503</v>
      </c>
    </row>
    <row r="2085" customFormat="false" ht="15" hidden="false" customHeight="false" outlineLevel="0" collapsed="false">
      <c r="A2085" s="668" t="s">
        <v>2069</v>
      </c>
      <c r="B2085" s="669" t="n">
        <v>44523</v>
      </c>
      <c r="C2085" s="668" t="s">
        <v>1501</v>
      </c>
      <c r="D2085" s="668" t="s">
        <v>1281</v>
      </c>
      <c r="E2085" s="668" t="s">
        <v>1827</v>
      </c>
      <c r="F2085" s="670" t="n">
        <v>-118747500</v>
      </c>
      <c r="G2085" s="670" t="n">
        <v>0</v>
      </c>
      <c r="H2085" s="670" t="n">
        <v>118747500</v>
      </c>
      <c r="I2085" s="670" t="n">
        <v>54137802991.32</v>
      </c>
      <c r="J2085" s="671" t="s">
        <v>1503</v>
      </c>
    </row>
    <row r="2086" customFormat="false" ht="15" hidden="false" customHeight="false" outlineLevel="0" collapsed="false">
      <c r="A2086" s="668" t="s">
        <v>2070</v>
      </c>
      <c r="B2086" s="669" t="n">
        <v>44524</v>
      </c>
      <c r="C2086" s="668" t="s">
        <v>1501</v>
      </c>
      <c r="D2086" s="668" t="s">
        <v>1281</v>
      </c>
      <c r="E2086" s="668" t="s">
        <v>1827</v>
      </c>
      <c r="F2086" s="670" t="n">
        <v>-25300000</v>
      </c>
      <c r="G2086" s="670" t="n">
        <v>0</v>
      </c>
      <c r="H2086" s="670" t="n">
        <v>25300000</v>
      </c>
      <c r="I2086" s="670" t="n">
        <v>54163102991.32</v>
      </c>
      <c r="J2086" s="671" t="s">
        <v>1503</v>
      </c>
    </row>
    <row r="2087" customFormat="false" ht="15" hidden="false" customHeight="false" outlineLevel="0" collapsed="false">
      <c r="A2087" s="668" t="s">
        <v>2071</v>
      </c>
      <c r="B2087" s="669" t="n">
        <v>44524</v>
      </c>
      <c r="C2087" s="668" t="s">
        <v>1501</v>
      </c>
      <c r="D2087" s="668" t="s">
        <v>1281</v>
      </c>
      <c r="E2087" s="668" t="s">
        <v>1827</v>
      </c>
      <c r="F2087" s="670" t="n">
        <v>-131376000</v>
      </c>
      <c r="G2087" s="670" t="n">
        <v>0</v>
      </c>
      <c r="H2087" s="670" t="n">
        <v>131376000</v>
      </c>
      <c r="I2087" s="670" t="n">
        <v>54294478991.32</v>
      </c>
      <c r="J2087" s="671" t="s">
        <v>1503</v>
      </c>
    </row>
    <row r="2088" customFormat="false" ht="15" hidden="false" customHeight="false" outlineLevel="0" collapsed="false">
      <c r="A2088" s="668" t="s">
        <v>2072</v>
      </c>
      <c r="B2088" s="669" t="n">
        <v>44524</v>
      </c>
      <c r="C2088" s="668" t="s">
        <v>1501</v>
      </c>
      <c r="D2088" s="668" t="s">
        <v>1281</v>
      </c>
      <c r="E2088" s="668" t="s">
        <v>1827</v>
      </c>
      <c r="F2088" s="670" t="n">
        <v>-351000</v>
      </c>
      <c r="G2088" s="670" t="n">
        <v>0</v>
      </c>
      <c r="H2088" s="670" t="n">
        <v>351000</v>
      </c>
      <c r="I2088" s="670" t="n">
        <v>54294829991.32</v>
      </c>
      <c r="J2088" s="671" t="s">
        <v>1503</v>
      </c>
    </row>
    <row r="2089" customFormat="false" ht="15" hidden="false" customHeight="false" outlineLevel="0" collapsed="false">
      <c r="A2089" s="668" t="s">
        <v>2073</v>
      </c>
      <c r="B2089" s="669" t="n">
        <v>44524</v>
      </c>
      <c r="C2089" s="668" t="s">
        <v>1501</v>
      </c>
      <c r="D2089" s="668" t="s">
        <v>1281</v>
      </c>
      <c r="E2089" s="668" t="s">
        <v>1590</v>
      </c>
      <c r="F2089" s="670" t="n">
        <v>-21532150</v>
      </c>
      <c r="G2089" s="670" t="n">
        <v>0</v>
      </c>
      <c r="H2089" s="670" t="n">
        <v>21532150</v>
      </c>
      <c r="I2089" s="670" t="n">
        <v>54316362141.32</v>
      </c>
      <c r="J2089" s="671" t="s">
        <v>1503</v>
      </c>
    </row>
    <row r="2090" customFormat="false" ht="15" hidden="false" customHeight="false" outlineLevel="0" collapsed="false">
      <c r="A2090" s="668" t="s">
        <v>2074</v>
      </c>
      <c r="B2090" s="669" t="n">
        <v>44525</v>
      </c>
      <c r="C2090" s="668" t="s">
        <v>1501</v>
      </c>
      <c r="D2090" s="668" t="s">
        <v>1281</v>
      </c>
      <c r="E2090" s="668" t="s">
        <v>1827</v>
      </c>
      <c r="F2090" s="670" t="n">
        <v>-55220000</v>
      </c>
      <c r="G2090" s="670" t="n">
        <v>0</v>
      </c>
      <c r="H2090" s="670" t="n">
        <v>55220000</v>
      </c>
      <c r="I2090" s="670" t="n">
        <v>54371582141.32</v>
      </c>
      <c r="J2090" s="671" t="s">
        <v>1503</v>
      </c>
    </row>
    <row r="2091" customFormat="false" ht="15" hidden="false" customHeight="false" outlineLevel="0" collapsed="false">
      <c r="A2091" s="668" t="s">
        <v>2074</v>
      </c>
      <c r="B2091" s="669" t="n">
        <v>44525</v>
      </c>
      <c r="C2091" s="668" t="s">
        <v>1501</v>
      </c>
      <c r="D2091" s="668" t="s">
        <v>1281</v>
      </c>
      <c r="E2091" s="668" t="s">
        <v>1827</v>
      </c>
      <c r="F2091" s="670" t="n">
        <v>-3498400</v>
      </c>
      <c r="G2091" s="670" t="n">
        <v>0</v>
      </c>
      <c r="H2091" s="670" t="n">
        <v>3498400</v>
      </c>
      <c r="I2091" s="670" t="n">
        <v>54375080541.32</v>
      </c>
      <c r="J2091" s="671" t="s">
        <v>1503</v>
      </c>
    </row>
    <row r="2092" customFormat="false" ht="15" hidden="false" customHeight="false" outlineLevel="0" collapsed="false">
      <c r="A2092" s="668" t="s">
        <v>2075</v>
      </c>
      <c r="B2092" s="669" t="n">
        <v>44525</v>
      </c>
      <c r="C2092" s="668" t="s">
        <v>1501</v>
      </c>
      <c r="D2092" s="668" t="s">
        <v>1281</v>
      </c>
      <c r="E2092" s="668" t="s">
        <v>1827</v>
      </c>
      <c r="F2092" s="670" t="n">
        <v>-85000000</v>
      </c>
      <c r="G2092" s="670" t="n">
        <v>0</v>
      </c>
      <c r="H2092" s="670" t="n">
        <v>85000000</v>
      </c>
      <c r="I2092" s="670" t="n">
        <v>54460080541.32</v>
      </c>
      <c r="J2092" s="671" t="s">
        <v>1503</v>
      </c>
    </row>
    <row r="2093" customFormat="false" ht="15" hidden="false" customHeight="false" outlineLevel="0" collapsed="false">
      <c r="A2093" s="668" t="s">
        <v>2076</v>
      </c>
      <c r="B2093" s="669" t="n">
        <v>44526</v>
      </c>
      <c r="C2093" s="668" t="s">
        <v>1501</v>
      </c>
      <c r="D2093" s="668" t="s">
        <v>1281</v>
      </c>
      <c r="E2093" s="668" t="s">
        <v>1827</v>
      </c>
      <c r="F2093" s="670" t="n">
        <v>-435200</v>
      </c>
      <c r="G2093" s="670" t="n">
        <v>0</v>
      </c>
      <c r="H2093" s="670" t="n">
        <v>435200</v>
      </c>
      <c r="I2093" s="670" t="n">
        <v>54460515741.32</v>
      </c>
      <c r="J2093" s="671" t="s">
        <v>1503</v>
      </c>
    </row>
    <row r="2094" customFormat="false" ht="15" hidden="false" customHeight="false" outlineLevel="0" collapsed="false">
      <c r="A2094" s="668" t="s">
        <v>2077</v>
      </c>
      <c r="B2094" s="669" t="n">
        <v>44526</v>
      </c>
      <c r="C2094" s="668" t="s">
        <v>1501</v>
      </c>
      <c r="D2094" s="668" t="s">
        <v>1281</v>
      </c>
      <c r="E2094" s="668" t="s">
        <v>1827</v>
      </c>
      <c r="F2094" s="670" t="n">
        <v>-97852000</v>
      </c>
      <c r="G2094" s="670" t="n">
        <v>0</v>
      </c>
      <c r="H2094" s="670" t="n">
        <v>97852000</v>
      </c>
      <c r="I2094" s="670" t="n">
        <v>54558367741.32</v>
      </c>
      <c r="J2094" s="671" t="s">
        <v>1503</v>
      </c>
    </row>
    <row r="2095" customFormat="false" ht="15" hidden="false" customHeight="false" outlineLevel="0" collapsed="false">
      <c r="A2095" s="668" t="s">
        <v>2078</v>
      </c>
      <c r="B2095" s="669" t="n">
        <v>44526</v>
      </c>
      <c r="C2095" s="668" t="s">
        <v>1501</v>
      </c>
      <c r="D2095" s="668" t="s">
        <v>1281</v>
      </c>
      <c r="E2095" s="668" t="s">
        <v>2079</v>
      </c>
      <c r="F2095" s="670" t="n">
        <v>-700</v>
      </c>
      <c r="G2095" s="670" t="n">
        <v>0</v>
      </c>
      <c r="H2095" s="670" t="n">
        <v>700</v>
      </c>
      <c r="I2095" s="670" t="n">
        <v>54558368441.32</v>
      </c>
      <c r="J2095" s="671" t="s">
        <v>1503</v>
      </c>
    </row>
    <row r="2096" customFormat="false" ht="15" hidden="false" customHeight="false" outlineLevel="0" collapsed="false">
      <c r="A2096" s="668" t="s">
        <v>2080</v>
      </c>
      <c r="B2096" s="669" t="n">
        <v>44527</v>
      </c>
      <c r="C2096" s="668" t="s">
        <v>1501</v>
      </c>
      <c r="D2096" s="668" t="s">
        <v>1281</v>
      </c>
      <c r="E2096" s="668" t="s">
        <v>1590</v>
      </c>
      <c r="F2096" s="670" t="n">
        <v>-247000</v>
      </c>
      <c r="G2096" s="670" t="n">
        <v>0</v>
      </c>
      <c r="H2096" s="670" t="n">
        <v>247000</v>
      </c>
      <c r="I2096" s="670" t="n">
        <v>54558615441.32</v>
      </c>
      <c r="J2096" s="671" t="s">
        <v>1503</v>
      </c>
    </row>
    <row r="2097" customFormat="false" ht="15" hidden="false" customHeight="false" outlineLevel="0" collapsed="false">
      <c r="A2097" s="668" t="s">
        <v>2081</v>
      </c>
      <c r="B2097" s="669" t="n">
        <v>44527</v>
      </c>
      <c r="C2097" s="668" t="s">
        <v>1501</v>
      </c>
      <c r="D2097" s="668" t="s">
        <v>1281</v>
      </c>
      <c r="E2097" s="668" t="s">
        <v>1827</v>
      </c>
      <c r="F2097" s="670" t="n">
        <v>-39400000</v>
      </c>
      <c r="G2097" s="670" t="n">
        <v>0</v>
      </c>
      <c r="H2097" s="670" t="n">
        <v>39400000</v>
      </c>
      <c r="I2097" s="670" t="n">
        <v>54598015441.32</v>
      </c>
      <c r="J2097" s="671" t="s">
        <v>1503</v>
      </c>
    </row>
    <row r="2098" customFormat="false" ht="15" hidden="false" customHeight="false" outlineLevel="0" collapsed="false">
      <c r="A2098" s="668" t="s">
        <v>2082</v>
      </c>
      <c r="B2098" s="669" t="n">
        <v>44529</v>
      </c>
      <c r="C2098" s="668" t="s">
        <v>1501</v>
      </c>
      <c r="D2098" s="668" t="s">
        <v>1281</v>
      </c>
      <c r="E2098" s="668" t="s">
        <v>1827</v>
      </c>
      <c r="F2098" s="670" t="n">
        <v>-17700000</v>
      </c>
      <c r="G2098" s="670" t="n">
        <v>0</v>
      </c>
      <c r="H2098" s="670" t="n">
        <v>17700000</v>
      </c>
      <c r="I2098" s="670" t="n">
        <v>54615715441.32</v>
      </c>
      <c r="J2098" s="671" t="s">
        <v>1503</v>
      </c>
    </row>
    <row r="2099" customFormat="false" ht="15" hidden="false" customHeight="false" outlineLevel="0" collapsed="false">
      <c r="A2099" s="668" t="s">
        <v>2083</v>
      </c>
      <c r="B2099" s="669" t="n">
        <v>44529</v>
      </c>
      <c r="C2099" s="668" t="s">
        <v>1501</v>
      </c>
      <c r="D2099" s="668" t="s">
        <v>1281</v>
      </c>
      <c r="E2099" s="668" t="s">
        <v>1827</v>
      </c>
      <c r="F2099" s="670" t="n">
        <v>-269831000</v>
      </c>
      <c r="G2099" s="670" t="n">
        <v>0</v>
      </c>
      <c r="H2099" s="670" t="n">
        <v>269831000</v>
      </c>
      <c r="I2099" s="670" t="n">
        <v>54885546441.32</v>
      </c>
      <c r="J2099" s="671" t="s">
        <v>1503</v>
      </c>
    </row>
    <row r="2100" customFormat="false" ht="15" hidden="false" customHeight="false" outlineLevel="0" collapsed="false">
      <c r="A2100" s="668" t="s">
        <v>2084</v>
      </c>
      <c r="B2100" s="669" t="n">
        <v>44529</v>
      </c>
      <c r="C2100" s="668" t="s">
        <v>1501</v>
      </c>
      <c r="D2100" s="668" t="s">
        <v>1281</v>
      </c>
      <c r="E2100" s="668" t="s">
        <v>1827</v>
      </c>
      <c r="F2100" s="670" t="n">
        <v>-968504</v>
      </c>
      <c r="G2100" s="670" t="n">
        <v>0</v>
      </c>
      <c r="H2100" s="670" t="n">
        <v>968504</v>
      </c>
      <c r="I2100" s="670" t="n">
        <v>54886514945.32</v>
      </c>
      <c r="J2100" s="671" t="s">
        <v>1503</v>
      </c>
    </row>
    <row r="2101" customFormat="false" ht="15" hidden="false" customHeight="false" outlineLevel="0" collapsed="false">
      <c r="A2101" s="668" t="s">
        <v>2085</v>
      </c>
      <c r="B2101" s="669" t="n">
        <v>44530</v>
      </c>
      <c r="C2101" s="668" t="s">
        <v>1501</v>
      </c>
      <c r="D2101" s="668" t="s">
        <v>1281</v>
      </c>
      <c r="E2101" s="668" t="s">
        <v>1827</v>
      </c>
      <c r="F2101" s="670" t="n">
        <v>-1536100</v>
      </c>
      <c r="G2101" s="670" t="n">
        <v>0</v>
      </c>
      <c r="H2101" s="670" t="n">
        <v>1536100</v>
      </c>
      <c r="I2101" s="670" t="n">
        <v>54888051045.32</v>
      </c>
      <c r="J2101" s="671" t="s">
        <v>1503</v>
      </c>
    </row>
    <row r="2102" customFormat="false" ht="15" hidden="false" customHeight="false" outlineLevel="0" collapsed="false">
      <c r="A2102" s="668" t="s">
        <v>2086</v>
      </c>
      <c r="B2102" s="669" t="n">
        <v>44530</v>
      </c>
      <c r="C2102" s="668" t="s">
        <v>1501</v>
      </c>
      <c r="D2102" s="668" t="s">
        <v>1281</v>
      </c>
      <c r="E2102" s="668" t="s">
        <v>1827</v>
      </c>
      <c r="F2102" s="670" t="n">
        <v>-39500000</v>
      </c>
      <c r="G2102" s="670" t="n">
        <v>0</v>
      </c>
      <c r="H2102" s="670" t="n">
        <v>39500000</v>
      </c>
      <c r="I2102" s="670" t="n">
        <v>54927551045.32</v>
      </c>
      <c r="J2102" s="671" t="s">
        <v>1503</v>
      </c>
    </row>
    <row r="2103" customFormat="false" ht="15" hidden="false" customHeight="false" outlineLevel="0" collapsed="false">
      <c r="A2103" s="668" t="s">
        <v>2087</v>
      </c>
      <c r="B2103" s="669" t="n">
        <v>44530</v>
      </c>
      <c r="C2103" s="668" t="s">
        <v>1501</v>
      </c>
      <c r="D2103" s="668" t="s">
        <v>1281</v>
      </c>
      <c r="E2103" s="668" t="s">
        <v>1827</v>
      </c>
      <c r="F2103" s="670" t="n">
        <v>-121165000</v>
      </c>
      <c r="G2103" s="670" t="n">
        <v>0</v>
      </c>
      <c r="H2103" s="670" t="n">
        <v>121165000</v>
      </c>
      <c r="I2103" s="670" t="n">
        <v>55048716045.32</v>
      </c>
      <c r="J2103" s="671" t="s">
        <v>1503</v>
      </c>
    </row>
    <row r="2104" customFormat="false" ht="15" hidden="false" customHeight="false" outlineLevel="0" collapsed="false">
      <c r="A2104" s="668" t="s">
        <v>2088</v>
      </c>
      <c r="B2104" s="669" t="n">
        <v>44530</v>
      </c>
      <c r="C2104" s="668" t="s">
        <v>1501</v>
      </c>
      <c r="D2104" s="668" t="s">
        <v>1281</v>
      </c>
      <c r="E2104" s="668" t="s">
        <v>1590</v>
      </c>
      <c r="F2104" s="670" t="n">
        <v>-16289450</v>
      </c>
      <c r="G2104" s="670" t="n">
        <v>0</v>
      </c>
      <c r="H2104" s="670" t="n">
        <v>16289450</v>
      </c>
      <c r="I2104" s="670" t="n">
        <v>55065005495.32</v>
      </c>
      <c r="J2104" s="671" t="s">
        <v>1503</v>
      </c>
    </row>
    <row r="2105" customFormat="false" ht="15" hidden="false" customHeight="false" outlineLevel="0" collapsed="false">
      <c r="A2105" s="668" t="s">
        <v>2089</v>
      </c>
      <c r="B2105" s="669" t="n">
        <v>44530</v>
      </c>
      <c r="C2105" s="668" t="s">
        <v>1501</v>
      </c>
      <c r="D2105" s="668" t="s">
        <v>1281</v>
      </c>
      <c r="E2105" s="668" t="s">
        <v>2090</v>
      </c>
      <c r="F2105" s="670" t="n">
        <v>-26600</v>
      </c>
      <c r="G2105" s="670" t="n">
        <v>0</v>
      </c>
      <c r="H2105" s="670" t="n">
        <v>26600</v>
      </c>
      <c r="I2105" s="670" t="n">
        <v>55065032095.32</v>
      </c>
      <c r="J2105" s="671" t="s">
        <v>1503</v>
      </c>
    </row>
    <row r="2106" customFormat="false" ht="15" hidden="false" customHeight="false" outlineLevel="0" collapsed="false">
      <c r="A2106" s="668" t="s">
        <v>2091</v>
      </c>
      <c r="B2106" s="669" t="n">
        <v>44512</v>
      </c>
      <c r="C2106" s="668" t="s">
        <v>1501</v>
      </c>
      <c r="D2106" s="668" t="s">
        <v>1281</v>
      </c>
      <c r="E2106" s="668" t="s">
        <v>1599</v>
      </c>
      <c r="F2106" s="670" t="n">
        <v>10000</v>
      </c>
      <c r="G2106" s="670" t="n">
        <v>10000</v>
      </c>
      <c r="H2106" s="670" t="n">
        <v>0</v>
      </c>
      <c r="I2106" s="670" t="n">
        <v>55065022095.32</v>
      </c>
      <c r="J2106" s="671" t="s">
        <v>1508</v>
      </c>
    </row>
    <row r="2107" customFormat="false" ht="15" hidden="false" customHeight="false" outlineLevel="0" collapsed="false">
      <c r="A2107" s="668" t="s">
        <v>2092</v>
      </c>
      <c r="B2107" s="669" t="n">
        <v>44512</v>
      </c>
      <c r="C2107" s="668" t="s">
        <v>1501</v>
      </c>
      <c r="D2107" s="668" t="s">
        <v>1281</v>
      </c>
      <c r="E2107" s="668" t="s">
        <v>1590</v>
      </c>
      <c r="F2107" s="670" t="n">
        <v>89000000</v>
      </c>
      <c r="G2107" s="670" t="n">
        <v>89000000</v>
      </c>
      <c r="H2107" s="670" t="n">
        <v>0</v>
      </c>
      <c r="I2107" s="670" t="n">
        <v>54976022095.32</v>
      </c>
      <c r="J2107" s="671" t="s">
        <v>1508</v>
      </c>
    </row>
    <row r="2108" customFormat="false" ht="15" hidden="false" customHeight="false" outlineLevel="0" collapsed="false">
      <c r="A2108" s="668" t="s">
        <v>2093</v>
      </c>
      <c r="B2108" s="669" t="n">
        <v>44511</v>
      </c>
      <c r="C2108" s="668" t="s">
        <v>1501</v>
      </c>
      <c r="D2108" s="668" t="s">
        <v>1281</v>
      </c>
      <c r="E2108" s="668" t="s">
        <v>1590</v>
      </c>
      <c r="F2108" s="670" t="n">
        <v>1552500</v>
      </c>
      <c r="G2108" s="670" t="n">
        <v>1552500</v>
      </c>
      <c r="H2108" s="670" t="n">
        <v>0</v>
      </c>
      <c r="I2108" s="670" t="n">
        <v>54974469595.32</v>
      </c>
      <c r="J2108" s="671" t="s">
        <v>1508</v>
      </c>
    </row>
    <row r="2109" customFormat="false" ht="15" hidden="false" customHeight="false" outlineLevel="0" collapsed="false">
      <c r="A2109" s="668" t="s">
        <v>2094</v>
      </c>
      <c r="B2109" s="669" t="n">
        <v>44515</v>
      </c>
      <c r="C2109" s="668" t="s">
        <v>1501</v>
      </c>
      <c r="D2109" s="668" t="s">
        <v>1281</v>
      </c>
      <c r="E2109" s="668" t="s">
        <v>1590</v>
      </c>
      <c r="F2109" s="670" t="n">
        <v>1542500</v>
      </c>
      <c r="G2109" s="670" t="n">
        <v>1542500</v>
      </c>
      <c r="H2109" s="670" t="n">
        <v>0</v>
      </c>
      <c r="I2109" s="670" t="n">
        <v>54972927095.32</v>
      </c>
      <c r="J2109" s="671" t="s">
        <v>1508</v>
      </c>
    </row>
    <row r="2110" customFormat="false" ht="15" hidden="false" customHeight="false" outlineLevel="0" collapsed="false">
      <c r="A2110" s="673"/>
      <c r="B2110" s="674"/>
      <c r="C2110" s="673"/>
      <c r="D2110" s="673"/>
      <c r="E2110" s="673"/>
      <c r="F2110" s="681"/>
      <c r="G2110" s="681"/>
      <c r="H2110" s="681"/>
      <c r="I2110" s="676" t="n">
        <v>54972927095.32</v>
      </c>
      <c r="J2110" s="682"/>
    </row>
    <row r="2111" customFormat="false" ht="15" hidden="false" customHeight="false" outlineLevel="0" collapsed="false">
      <c r="A2111" s="678"/>
      <c r="B2111" s="679"/>
      <c r="C2111" s="678"/>
      <c r="D2111" s="678"/>
      <c r="E2111" s="678"/>
      <c r="F2111" s="680"/>
      <c r="G2111" s="680"/>
      <c r="H2111" s="680"/>
      <c r="I2111" s="680"/>
      <c r="J2111" s="679"/>
    </row>
    <row r="2112" customFormat="false" ht="15" hidden="false" customHeight="true" outlineLevel="0" collapsed="false">
      <c r="A2112" s="664" t="s">
        <v>2095</v>
      </c>
      <c r="B2112" s="664"/>
      <c r="C2112" s="664"/>
      <c r="D2112" s="664"/>
      <c r="E2112" s="664"/>
      <c r="F2112" s="664"/>
      <c r="G2112" s="665"/>
      <c r="H2112" s="665"/>
      <c r="I2112" s="666" t="n">
        <v>28044649</v>
      </c>
      <c r="J2112" s="667"/>
    </row>
    <row r="2113" customFormat="false" ht="15" hidden="false" customHeight="false" outlineLevel="0" collapsed="false">
      <c r="A2113" s="668" t="s">
        <v>2096</v>
      </c>
      <c r="B2113" s="669" t="n">
        <v>44530</v>
      </c>
      <c r="C2113" s="668" t="s">
        <v>1501</v>
      </c>
      <c r="D2113" s="668" t="s">
        <v>1281</v>
      </c>
      <c r="E2113" s="668" t="s">
        <v>1590</v>
      </c>
      <c r="F2113" s="670" t="n">
        <v>19000000</v>
      </c>
      <c r="G2113" s="670" t="n">
        <v>19000000</v>
      </c>
      <c r="H2113" s="670" t="n">
        <v>0</v>
      </c>
      <c r="I2113" s="670" t="n">
        <v>9044649</v>
      </c>
      <c r="J2113" s="671" t="s">
        <v>1508</v>
      </c>
    </row>
    <row r="2114" customFormat="false" ht="15" hidden="false" customHeight="false" outlineLevel="0" collapsed="false">
      <c r="A2114" s="673"/>
      <c r="B2114" s="674"/>
      <c r="C2114" s="673"/>
      <c r="D2114" s="673"/>
      <c r="E2114" s="673"/>
      <c r="F2114" s="681"/>
      <c r="G2114" s="681"/>
      <c r="H2114" s="681"/>
      <c r="I2114" s="676" t="n">
        <v>9044649</v>
      </c>
      <c r="J2114" s="682"/>
    </row>
    <row r="2115" customFormat="false" ht="15" hidden="false" customHeight="false" outlineLevel="0" collapsed="false">
      <c r="A2115" s="678"/>
      <c r="B2115" s="679"/>
      <c r="C2115" s="678"/>
      <c r="D2115" s="678"/>
      <c r="E2115" s="678"/>
      <c r="F2115" s="680"/>
      <c r="G2115" s="680"/>
      <c r="H2115" s="680"/>
      <c r="I2115" s="680"/>
      <c r="J2115" s="679"/>
    </row>
    <row r="2116" customFormat="false" ht="15" hidden="false" customHeight="true" outlineLevel="0" collapsed="false">
      <c r="A2116" s="664" t="s">
        <v>2097</v>
      </c>
      <c r="B2116" s="664"/>
      <c r="C2116" s="664"/>
      <c r="D2116" s="664"/>
      <c r="E2116" s="664"/>
      <c r="F2116" s="664"/>
      <c r="G2116" s="665"/>
      <c r="H2116" s="665"/>
      <c r="I2116" s="666" t="n">
        <v>18224804</v>
      </c>
      <c r="J2116" s="667"/>
    </row>
    <row r="2117" customFormat="false" ht="15" hidden="false" customHeight="false" outlineLevel="0" collapsed="false">
      <c r="A2117" s="668" t="s">
        <v>2098</v>
      </c>
      <c r="B2117" s="669" t="n">
        <v>44506</v>
      </c>
      <c r="C2117" s="668" t="s">
        <v>1501</v>
      </c>
      <c r="D2117" s="668" t="s">
        <v>1281</v>
      </c>
      <c r="E2117" s="668" t="s">
        <v>1590</v>
      </c>
      <c r="F2117" s="670" t="n">
        <v>-1046</v>
      </c>
      <c r="G2117" s="670" t="n">
        <v>0</v>
      </c>
      <c r="H2117" s="670" t="n">
        <v>1046</v>
      </c>
      <c r="I2117" s="670" t="n">
        <v>18225850</v>
      </c>
      <c r="J2117" s="671" t="s">
        <v>1503</v>
      </c>
    </row>
    <row r="2118" customFormat="false" ht="15" hidden="false" customHeight="false" outlineLevel="0" collapsed="false">
      <c r="A2118" s="668" t="s">
        <v>2099</v>
      </c>
      <c r="B2118" s="669" t="n">
        <v>44506</v>
      </c>
      <c r="C2118" s="668" t="s">
        <v>1501</v>
      </c>
      <c r="D2118" s="668" t="s">
        <v>1281</v>
      </c>
      <c r="E2118" s="668" t="s">
        <v>1590</v>
      </c>
      <c r="F2118" s="670" t="n">
        <v>18225850</v>
      </c>
      <c r="G2118" s="670" t="n">
        <v>18225850</v>
      </c>
      <c r="H2118" s="670" t="n">
        <v>0</v>
      </c>
      <c r="I2118" s="670" t="n">
        <v>0</v>
      </c>
      <c r="J2118" s="671" t="s">
        <v>1508</v>
      </c>
    </row>
    <row r="2119" customFormat="false" ht="15" hidden="false" customHeight="false" outlineLevel="0" collapsed="false">
      <c r="A2119" s="668" t="s">
        <v>2100</v>
      </c>
      <c r="B2119" s="669" t="n">
        <v>44515</v>
      </c>
      <c r="C2119" s="668" t="s">
        <v>1501</v>
      </c>
      <c r="D2119" s="668" t="s">
        <v>1281</v>
      </c>
      <c r="E2119" s="668" t="s">
        <v>1590</v>
      </c>
      <c r="F2119" s="670" t="n">
        <v>13843200</v>
      </c>
      <c r="G2119" s="670" t="n">
        <v>13843200</v>
      </c>
      <c r="H2119" s="670" t="n">
        <v>0</v>
      </c>
      <c r="I2119" s="670" t="n">
        <v>-13843200</v>
      </c>
      <c r="J2119" s="671" t="s">
        <v>1508</v>
      </c>
    </row>
    <row r="2120" customFormat="false" ht="15" hidden="false" customHeight="false" outlineLevel="0" collapsed="false">
      <c r="A2120" s="668" t="s">
        <v>2101</v>
      </c>
      <c r="B2120" s="669" t="n">
        <v>44519</v>
      </c>
      <c r="C2120" s="668" t="s">
        <v>1501</v>
      </c>
      <c r="D2120" s="668" t="s">
        <v>1281</v>
      </c>
      <c r="E2120" s="668" t="s">
        <v>1590</v>
      </c>
      <c r="F2120" s="670" t="n">
        <v>11304250</v>
      </c>
      <c r="G2120" s="670" t="n">
        <v>11304250</v>
      </c>
      <c r="H2120" s="670" t="n">
        <v>0</v>
      </c>
      <c r="I2120" s="670" t="n">
        <v>-25147450</v>
      </c>
      <c r="J2120" s="671" t="s">
        <v>1508</v>
      </c>
    </row>
    <row r="2121" customFormat="false" ht="15" hidden="false" customHeight="false" outlineLevel="0" collapsed="false">
      <c r="A2121" s="668" t="s">
        <v>2102</v>
      </c>
      <c r="B2121" s="669" t="n">
        <v>44524</v>
      </c>
      <c r="C2121" s="668" t="s">
        <v>1501</v>
      </c>
      <c r="D2121" s="668" t="s">
        <v>1281</v>
      </c>
      <c r="E2121" s="668" t="s">
        <v>1590</v>
      </c>
      <c r="F2121" s="670" t="n">
        <v>21532150</v>
      </c>
      <c r="G2121" s="670" t="n">
        <v>21532150</v>
      </c>
      <c r="H2121" s="670" t="n">
        <v>0</v>
      </c>
      <c r="I2121" s="670" t="n">
        <v>-46679600</v>
      </c>
      <c r="J2121" s="671" t="s">
        <v>1508</v>
      </c>
    </row>
    <row r="2122" customFormat="false" ht="15" hidden="false" customHeight="false" outlineLevel="0" collapsed="false">
      <c r="A2122" s="668" t="s">
        <v>2103</v>
      </c>
      <c r="B2122" s="669" t="n">
        <v>44530</v>
      </c>
      <c r="C2122" s="668" t="s">
        <v>1501</v>
      </c>
      <c r="D2122" s="668" t="s">
        <v>1281</v>
      </c>
      <c r="E2122" s="668" t="s">
        <v>1590</v>
      </c>
      <c r="F2122" s="670" t="n">
        <v>16289450</v>
      </c>
      <c r="G2122" s="670" t="n">
        <v>16289450</v>
      </c>
      <c r="H2122" s="670" t="n">
        <v>0</v>
      </c>
      <c r="I2122" s="670" t="n">
        <v>-62969050</v>
      </c>
      <c r="J2122" s="671" t="s">
        <v>1508</v>
      </c>
    </row>
    <row r="2123" customFormat="false" ht="15" hidden="false" customHeight="false" outlineLevel="0" collapsed="false">
      <c r="A2123" s="673"/>
      <c r="B2123" s="674"/>
      <c r="C2123" s="673"/>
      <c r="D2123" s="673"/>
      <c r="E2123" s="673"/>
      <c r="F2123" s="681"/>
      <c r="G2123" s="681"/>
      <c r="H2123" s="681"/>
      <c r="I2123" s="676" t="n">
        <v>-62969050</v>
      </c>
      <c r="J2123" s="682"/>
    </row>
    <row r="2124" customFormat="false" ht="15" hidden="false" customHeight="false" outlineLevel="0" collapsed="false">
      <c r="A2124" s="678"/>
      <c r="B2124" s="679"/>
      <c r="C2124" s="678"/>
      <c r="D2124" s="678"/>
      <c r="E2124" s="678"/>
      <c r="F2124" s="680"/>
      <c r="G2124" s="680"/>
      <c r="H2124" s="680"/>
      <c r="I2124" s="680"/>
      <c r="J2124" s="679"/>
    </row>
    <row r="2125" customFormat="false" ht="15" hidden="false" customHeight="true" outlineLevel="0" collapsed="false">
      <c r="A2125" s="664" t="s">
        <v>2104</v>
      </c>
      <c r="B2125" s="664"/>
      <c r="C2125" s="664"/>
      <c r="D2125" s="664"/>
      <c r="E2125" s="664"/>
      <c r="F2125" s="664"/>
      <c r="G2125" s="665"/>
      <c r="H2125" s="665"/>
      <c r="I2125" s="666" t="n">
        <v>247000</v>
      </c>
      <c r="J2125" s="667"/>
    </row>
    <row r="2126" customFormat="false" ht="15" hidden="false" customHeight="false" outlineLevel="0" collapsed="false">
      <c r="A2126" s="668" t="s">
        <v>2105</v>
      </c>
      <c r="B2126" s="669" t="n">
        <v>44527</v>
      </c>
      <c r="C2126" s="668" t="s">
        <v>1501</v>
      </c>
      <c r="D2126" s="668" t="s">
        <v>1281</v>
      </c>
      <c r="E2126" s="668" t="s">
        <v>1590</v>
      </c>
      <c r="F2126" s="670" t="n">
        <v>247000</v>
      </c>
      <c r="G2126" s="670" t="n">
        <v>247000</v>
      </c>
      <c r="H2126" s="670" t="n">
        <v>0</v>
      </c>
      <c r="I2126" s="670" t="n">
        <v>0</v>
      </c>
      <c r="J2126" s="671" t="s">
        <v>1508</v>
      </c>
    </row>
    <row r="2127" customFormat="false" ht="15" hidden="false" customHeight="false" outlineLevel="0" collapsed="false">
      <c r="A2127" s="673"/>
      <c r="B2127" s="674"/>
      <c r="C2127" s="673"/>
      <c r="D2127" s="673"/>
      <c r="E2127" s="673"/>
      <c r="F2127" s="681"/>
      <c r="G2127" s="681"/>
      <c r="H2127" s="681"/>
      <c r="I2127" s="676" t="n">
        <v>0</v>
      </c>
      <c r="J2127" s="682"/>
    </row>
    <row r="2128" customFormat="false" ht="15" hidden="false" customHeight="false" outlineLevel="0" collapsed="false">
      <c r="A2128" s="678"/>
      <c r="B2128" s="679"/>
      <c r="C2128" s="678"/>
      <c r="D2128" s="678"/>
      <c r="E2128" s="678"/>
      <c r="F2128" s="680"/>
      <c r="G2128" s="680"/>
      <c r="H2128" s="680"/>
      <c r="I2128" s="680"/>
      <c r="J2128" s="679"/>
    </row>
    <row r="2129" customFormat="false" ht="15" hidden="false" customHeight="true" outlineLevel="0" collapsed="false">
      <c r="A2129" s="664" t="s">
        <v>2106</v>
      </c>
      <c r="B2129" s="664"/>
      <c r="C2129" s="664"/>
      <c r="D2129" s="664"/>
      <c r="E2129" s="664"/>
      <c r="F2129" s="664"/>
      <c r="G2129" s="665"/>
      <c r="H2129" s="665"/>
      <c r="I2129" s="666" t="n">
        <v>92923654</v>
      </c>
      <c r="J2129" s="667"/>
    </row>
    <row r="2130" customFormat="false" ht="15" hidden="false" customHeight="false" outlineLevel="0" collapsed="false">
      <c r="A2130" s="668" t="s">
        <v>2107</v>
      </c>
      <c r="B2130" s="669" t="n">
        <v>44515</v>
      </c>
      <c r="C2130" s="668" t="s">
        <v>1501</v>
      </c>
      <c r="D2130" s="668" t="s">
        <v>1281</v>
      </c>
      <c r="E2130" s="668" t="s">
        <v>1590</v>
      </c>
      <c r="F2130" s="670" t="n">
        <v>17625438</v>
      </c>
      <c r="G2130" s="670" t="n">
        <v>17625438</v>
      </c>
      <c r="H2130" s="670" t="n">
        <v>0</v>
      </c>
      <c r="I2130" s="670" t="n">
        <v>75298216</v>
      </c>
      <c r="J2130" s="671" t="s">
        <v>1508</v>
      </c>
    </row>
    <row r="2131" customFormat="false" ht="15" hidden="false" customHeight="false" outlineLevel="0" collapsed="false">
      <c r="A2131" s="673"/>
      <c r="B2131" s="674"/>
      <c r="C2131" s="673"/>
      <c r="D2131" s="673"/>
      <c r="E2131" s="673"/>
      <c r="F2131" s="681"/>
      <c r="G2131" s="681"/>
      <c r="H2131" s="681"/>
      <c r="I2131" s="676" t="n">
        <v>75298216</v>
      </c>
      <c r="J2131" s="682"/>
    </row>
    <row r="2132" customFormat="false" ht="15" hidden="false" customHeight="false" outlineLevel="0" collapsed="false">
      <c r="A2132" s="678"/>
      <c r="B2132" s="679"/>
      <c r="C2132" s="678"/>
      <c r="D2132" s="678"/>
      <c r="E2132" s="678"/>
      <c r="F2132" s="680"/>
      <c r="G2132" s="680"/>
      <c r="H2132" s="680"/>
      <c r="I2132" s="680"/>
      <c r="J2132" s="679"/>
    </row>
    <row r="2133" customFormat="false" ht="15" hidden="false" customHeight="true" outlineLevel="0" collapsed="false">
      <c r="A2133" s="664" t="s">
        <v>2108</v>
      </c>
      <c r="B2133" s="664"/>
      <c r="C2133" s="664"/>
      <c r="D2133" s="664"/>
      <c r="E2133" s="664"/>
      <c r="F2133" s="664"/>
      <c r="G2133" s="665"/>
      <c r="H2133" s="665"/>
      <c r="I2133" s="666" t="n">
        <v>136675954218</v>
      </c>
      <c r="J2133" s="667"/>
    </row>
    <row r="2134" customFormat="false" ht="15" hidden="false" customHeight="false" outlineLevel="0" collapsed="false">
      <c r="A2134" s="668" t="s">
        <v>2109</v>
      </c>
      <c r="B2134" s="669" t="n">
        <v>44530</v>
      </c>
      <c r="C2134" s="668" t="s">
        <v>1501</v>
      </c>
      <c r="D2134" s="668" t="s">
        <v>1281</v>
      </c>
      <c r="E2134" s="668" t="s">
        <v>1590</v>
      </c>
      <c r="F2134" s="670" t="n">
        <v>-19000000</v>
      </c>
      <c r="G2134" s="670" t="n">
        <v>0</v>
      </c>
      <c r="H2134" s="670" t="n">
        <v>19000000</v>
      </c>
      <c r="I2134" s="670" t="n">
        <v>136694954218</v>
      </c>
      <c r="J2134" s="671" t="s">
        <v>1503</v>
      </c>
    </row>
    <row r="2135" customFormat="false" ht="15" hidden="false" customHeight="false" outlineLevel="0" collapsed="false">
      <c r="A2135" s="673"/>
      <c r="B2135" s="674"/>
      <c r="C2135" s="673"/>
      <c r="D2135" s="673"/>
      <c r="E2135" s="673"/>
      <c r="F2135" s="681"/>
      <c r="G2135" s="681"/>
      <c r="H2135" s="681"/>
      <c r="I2135" s="676" t="n">
        <v>136694954218</v>
      </c>
      <c r="J2135" s="682"/>
    </row>
    <row r="2136" customFormat="false" ht="15" hidden="false" customHeight="false" outlineLevel="0" collapsed="false">
      <c r="A2136" s="678"/>
      <c r="B2136" s="679"/>
      <c r="C2136" s="678"/>
      <c r="D2136" s="678"/>
      <c r="E2136" s="678"/>
      <c r="F2136" s="680"/>
      <c r="G2136" s="680"/>
      <c r="H2136" s="680"/>
      <c r="I2136" s="680"/>
      <c r="J2136" s="679"/>
    </row>
    <row r="2137" customFormat="false" ht="15" hidden="false" customHeight="true" outlineLevel="0" collapsed="false">
      <c r="A2137" s="664" t="s">
        <v>2110</v>
      </c>
      <c r="B2137" s="664"/>
      <c r="C2137" s="664"/>
      <c r="D2137" s="664"/>
      <c r="E2137" s="664"/>
      <c r="F2137" s="664"/>
      <c r="G2137" s="665"/>
      <c r="H2137" s="665"/>
      <c r="I2137" s="666" t="n">
        <v>-32006479</v>
      </c>
      <c r="J2137" s="667"/>
    </row>
    <row r="2138" customFormat="false" ht="15" hidden="false" customHeight="false" outlineLevel="0" collapsed="false">
      <c r="A2138" s="668" t="s">
        <v>2111</v>
      </c>
      <c r="B2138" s="669" t="n">
        <v>44516</v>
      </c>
      <c r="C2138" s="668" t="s">
        <v>1501</v>
      </c>
      <c r="D2138" s="668" t="s">
        <v>1281</v>
      </c>
      <c r="E2138" s="668" t="s">
        <v>1590</v>
      </c>
      <c r="F2138" s="670" t="n">
        <v>158438</v>
      </c>
      <c r="G2138" s="670" t="n">
        <v>158438</v>
      </c>
      <c r="H2138" s="670" t="n">
        <v>0</v>
      </c>
      <c r="I2138" s="670" t="n">
        <v>-32164917</v>
      </c>
      <c r="J2138" s="671" t="s">
        <v>1508</v>
      </c>
    </row>
    <row r="2139" customFormat="false" ht="15" hidden="false" customHeight="false" outlineLevel="0" collapsed="false">
      <c r="A2139" s="668" t="s">
        <v>2112</v>
      </c>
      <c r="B2139" s="669" t="n">
        <v>44522</v>
      </c>
      <c r="C2139" s="668" t="s">
        <v>1501</v>
      </c>
      <c r="D2139" s="668" t="s">
        <v>1281</v>
      </c>
      <c r="E2139" s="668" t="s">
        <v>2113</v>
      </c>
      <c r="F2139" s="670" t="n">
        <v>29079679</v>
      </c>
      <c r="G2139" s="670" t="n">
        <v>29079679</v>
      </c>
      <c r="H2139" s="670" t="n">
        <v>0</v>
      </c>
      <c r="I2139" s="670" t="n">
        <v>-61244596</v>
      </c>
      <c r="J2139" s="671" t="s">
        <v>1508</v>
      </c>
    </row>
    <row r="2140" customFormat="false" ht="15" hidden="false" customHeight="false" outlineLevel="0" collapsed="false">
      <c r="A2140" s="668" t="s">
        <v>2114</v>
      </c>
      <c r="B2140" s="669" t="n">
        <v>44522</v>
      </c>
      <c r="C2140" s="668" t="s">
        <v>1501</v>
      </c>
      <c r="D2140" s="668" t="s">
        <v>1281</v>
      </c>
      <c r="E2140" s="668" t="s">
        <v>2115</v>
      </c>
      <c r="F2140" s="670" t="n">
        <v>251361</v>
      </c>
      <c r="G2140" s="670" t="n">
        <v>251361</v>
      </c>
      <c r="H2140" s="670" t="n">
        <v>0</v>
      </c>
      <c r="I2140" s="670" t="n">
        <v>-61495957</v>
      </c>
      <c r="J2140" s="671" t="s">
        <v>1508</v>
      </c>
    </row>
    <row r="2141" customFormat="false" ht="15" hidden="false" customHeight="false" outlineLevel="0" collapsed="false">
      <c r="A2141" s="668" t="s">
        <v>2116</v>
      </c>
      <c r="B2141" s="669" t="n">
        <v>44529</v>
      </c>
      <c r="C2141" s="668" t="s">
        <v>1501</v>
      </c>
      <c r="D2141" s="668" t="s">
        <v>1281</v>
      </c>
      <c r="E2141" s="668" t="s">
        <v>2117</v>
      </c>
      <c r="F2141" s="670" t="n">
        <v>16477564</v>
      </c>
      <c r="G2141" s="670" t="n">
        <v>16477564</v>
      </c>
      <c r="H2141" s="670" t="n">
        <v>0</v>
      </c>
      <c r="I2141" s="670" t="n">
        <v>-77973521</v>
      </c>
      <c r="J2141" s="671" t="s">
        <v>1508</v>
      </c>
    </row>
    <row r="2142" customFormat="false" ht="15" hidden="false" customHeight="false" outlineLevel="0" collapsed="false">
      <c r="A2142" s="668" t="s">
        <v>2118</v>
      </c>
      <c r="B2142" s="669" t="n">
        <v>44530</v>
      </c>
      <c r="C2142" s="668" t="s">
        <v>1501</v>
      </c>
      <c r="D2142" s="668" t="s">
        <v>1281</v>
      </c>
      <c r="E2142" s="668" t="s">
        <v>2119</v>
      </c>
      <c r="F2142" s="670" t="n">
        <v>923917</v>
      </c>
      <c r="G2142" s="670" t="n">
        <v>923917</v>
      </c>
      <c r="H2142" s="670" t="n">
        <v>0</v>
      </c>
      <c r="I2142" s="670" t="n">
        <v>-78897438</v>
      </c>
      <c r="J2142" s="671" t="s">
        <v>1508</v>
      </c>
    </row>
    <row r="2143" customFormat="false" ht="15" hidden="false" customHeight="false" outlineLevel="0" collapsed="false">
      <c r="A2143" s="668" t="s">
        <v>2120</v>
      </c>
      <c r="B2143" s="669" t="n">
        <v>44530</v>
      </c>
      <c r="C2143" s="668" t="s">
        <v>1501</v>
      </c>
      <c r="D2143" s="668" t="s">
        <v>1281</v>
      </c>
      <c r="E2143" s="668" t="s">
        <v>2121</v>
      </c>
      <c r="F2143" s="670" t="n">
        <v>87507</v>
      </c>
      <c r="G2143" s="670" t="n">
        <v>87507</v>
      </c>
      <c r="H2143" s="670" t="n">
        <v>0</v>
      </c>
      <c r="I2143" s="670" t="n">
        <v>-78984945</v>
      </c>
      <c r="J2143" s="671" t="s">
        <v>1508</v>
      </c>
    </row>
    <row r="2144" customFormat="false" ht="15" hidden="false" customHeight="false" outlineLevel="0" collapsed="false">
      <c r="A2144" s="673"/>
      <c r="B2144" s="674"/>
      <c r="C2144" s="673"/>
      <c r="D2144" s="673"/>
      <c r="E2144" s="673"/>
      <c r="F2144" s="681"/>
      <c r="G2144" s="681"/>
      <c r="H2144" s="681"/>
      <c r="I2144" s="676" t="n">
        <v>-78984945</v>
      </c>
      <c r="J2144" s="682"/>
    </row>
    <row r="2145" customFormat="false" ht="15" hidden="false" customHeight="true" outlineLevel="0" collapsed="false">
      <c r="A2145" s="678"/>
      <c r="B2145" s="679"/>
      <c r="C2145" s="678"/>
      <c r="D2145" s="678"/>
      <c r="E2145" s="678"/>
      <c r="F2145" s="680"/>
      <c r="G2145" s="680"/>
      <c r="H2145" s="680"/>
      <c r="I2145" s="680"/>
      <c r="J2145" s="679"/>
    </row>
    <row r="2146" customFormat="false" ht="15" hidden="false" customHeight="true" outlineLevel="0" collapsed="false">
      <c r="A2146" s="664" t="s">
        <v>2122</v>
      </c>
      <c r="B2146" s="664"/>
      <c r="C2146" s="664"/>
      <c r="D2146" s="664"/>
      <c r="E2146" s="664"/>
      <c r="F2146" s="664"/>
      <c r="G2146" s="665"/>
      <c r="H2146" s="665"/>
      <c r="I2146" s="666" t="n">
        <v>-7819400</v>
      </c>
      <c r="J2146" s="667"/>
    </row>
    <row r="2147" customFormat="false" ht="15" hidden="false" customHeight="false" outlineLevel="0" collapsed="false">
      <c r="A2147" s="668" t="s">
        <v>2123</v>
      </c>
      <c r="B2147" s="669" t="n">
        <v>44504</v>
      </c>
      <c r="C2147" s="668" t="s">
        <v>1285</v>
      </c>
      <c r="D2147" s="668" t="s">
        <v>1281</v>
      </c>
      <c r="E2147" s="668" t="s">
        <v>2124</v>
      </c>
      <c r="F2147" s="670" t="n">
        <v>-17666000</v>
      </c>
      <c r="G2147" s="670" t="n">
        <v>0</v>
      </c>
      <c r="H2147" s="670" t="n">
        <v>17666000</v>
      </c>
      <c r="I2147" s="670" t="n">
        <v>9846600</v>
      </c>
      <c r="J2147" s="671" t="s">
        <v>1283</v>
      </c>
    </row>
    <row r="2148" customFormat="false" ht="15" hidden="false" customHeight="false" outlineLevel="0" collapsed="false">
      <c r="A2148" s="668" t="s">
        <v>2125</v>
      </c>
      <c r="B2148" s="669" t="n">
        <v>44505</v>
      </c>
      <c r="C2148" s="668" t="s">
        <v>1285</v>
      </c>
      <c r="D2148" s="668" t="s">
        <v>1281</v>
      </c>
      <c r="E2148" s="668" t="s">
        <v>1757</v>
      </c>
      <c r="F2148" s="670" t="n">
        <v>-2014500</v>
      </c>
      <c r="G2148" s="670" t="n">
        <v>0</v>
      </c>
      <c r="H2148" s="670" t="n">
        <v>2014500</v>
      </c>
      <c r="I2148" s="670" t="n">
        <v>11861100</v>
      </c>
      <c r="J2148" s="671" t="s">
        <v>1283</v>
      </c>
    </row>
    <row r="2149" customFormat="false" ht="15" hidden="false" customHeight="false" outlineLevel="0" collapsed="false">
      <c r="A2149" s="668" t="s">
        <v>2125</v>
      </c>
      <c r="B2149" s="669" t="n">
        <v>44505</v>
      </c>
      <c r="C2149" s="668" t="s">
        <v>1285</v>
      </c>
      <c r="D2149" s="668" t="s">
        <v>1281</v>
      </c>
      <c r="E2149" s="668" t="s">
        <v>1757</v>
      </c>
      <c r="F2149" s="670" t="n">
        <v>-325500</v>
      </c>
      <c r="G2149" s="670" t="n">
        <v>0</v>
      </c>
      <c r="H2149" s="670" t="n">
        <v>325500</v>
      </c>
      <c r="I2149" s="670" t="n">
        <v>12186600</v>
      </c>
      <c r="J2149" s="671" t="s">
        <v>1283</v>
      </c>
    </row>
    <row r="2150" customFormat="false" ht="15" hidden="false" customHeight="false" outlineLevel="0" collapsed="false">
      <c r="A2150" s="668" t="s">
        <v>2126</v>
      </c>
      <c r="B2150" s="669" t="n">
        <v>44517</v>
      </c>
      <c r="C2150" s="668" t="s">
        <v>1285</v>
      </c>
      <c r="D2150" s="668" t="s">
        <v>1281</v>
      </c>
      <c r="E2150" s="668" t="s">
        <v>1761</v>
      </c>
      <c r="F2150" s="670" t="n">
        <v>-3570000</v>
      </c>
      <c r="G2150" s="670" t="n">
        <v>0</v>
      </c>
      <c r="H2150" s="670" t="n">
        <v>3570000</v>
      </c>
      <c r="I2150" s="670" t="n">
        <v>15756600</v>
      </c>
      <c r="J2150" s="671" t="s">
        <v>1283</v>
      </c>
    </row>
    <row r="2151" customFormat="false" ht="15" hidden="false" customHeight="false" outlineLevel="0" collapsed="false">
      <c r="A2151" s="668" t="s">
        <v>2127</v>
      </c>
      <c r="B2151" s="669" t="n">
        <v>44520</v>
      </c>
      <c r="C2151" s="668" t="s">
        <v>1280</v>
      </c>
      <c r="D2151" s="668" t="s">
        <v>1281</v>
      </c>
      <c r="E2151" s="668" t="s">
        <v>2128</v>
      </c>
      <c r="F2151" s="670" t="n">
        <v>-189000</v>
      </c>
      <c r="G2151" s="670" t="n">
        <v>0</v>
      </c>
      <c r="H2151" s="670" t="n">
        <v>189000</v>
      </c>
      <c r="I2151" s="670" t="n">
        <v>15945600</v>
      </c>
      <c r="J2151" s="671" t="s">
        <v>1283</v>
      </c>
    </row>
    <row r="2152" customFormat="false" ht="15" hidden="false" customHeight="false" outlineLevel="0" collapsed="false">
      <c r="A2152" s="668" t="s">
        <v>2129</v>
      </c>
      <c r="B2152" s="669" t="n">
        <v>44526</v>
      </c>
      <c r="C2152" s="668" t="s">
        <v>1285</v>
      </c>
      <c r="D2152" s="668" t="s">
        <v>1281</v>
      </c>
      <c r="E2152" s="668" t="s">
        <v>1761</v>
      </c>
      <c r="F2152" s="670" t="n">
        <v>-44500</v>
      </c>
      <c r="G2152" s="670" t="n">
        <v>0</v>
      </c>
      <c r="H2152" s="670" t="n">
        <v>44500</v>
      </c>
      <c r="I2152" s="670" t="n">
        <v>15990100</v>
      </c>
      <c r="J2152" s="671" t="s">
        <v>1283</v>
      </c>
    </row>
    <row r="2153" customFormat="false" ht="15" hidden="false" customHeight="false" outlineLevel="0" collapsed="false">
      <c r="A2153" s="668" t="s">
        <v>2130</v>
      </c>
      <c r="B2153" s="669" t="n">
        <v>44515</v>
      </c>
      <c r="C2153" s="668" t="s">
        <v>1501</v>
      </c>
      <c r="D2153" s="668" t="s">
        <v>1281</v>
      </c>
      <c r="E2153" s="668" t="s">
        <v>1545</v>
      </c>
      <c r="F2153" s="670" t="n">
        <v>-1758000</v>
      </c>
      <c r="G2153" s="670" t="n">
        <v>0</v>
      </c>
      <c r="H2153" s="670" t="n">
        <v>1758000</v>
      </c>
      <c r="I2153" s="670" t="n">
        <v>17748100</v>
      </c>
      <c r="J2153" s="671" t="s">
        <v>1503</v>
      </c>
    </row>
    <row r="2154" customFormat="false" ht="15" hidden="false" customHeight="false" outlineLevel="0" collapsed="false">
      <c r="A2154" s="668" t="s">
        <v>2131</v>
      </c>
      <c r="B2154" s="669" t="n">
        <v>44515</v>
      </c>
      <c r="C2154" s="668" t="s">
        <v>1501</v>
      </c>
      <c r="D2154" s="668" t="s">
        <v>1281</v>
      </c>
      <c r="E2154" s="668" t="s">
        <v>1547</v>
      </c>
      <c r="F2154" s="670" t="n">
        <v>-6847000</v>
      </c>
      <c r="G2154" s="670" t="n">
        <v>0</v>
      </c>
      <c r="H2154" s="670" t="n">
        <v>6847000</v>
      </c>
      <c r="I2154" s="670" t="n">
        <v>24595100</v>
      </c>
      <c r="J2154" s="671" t="s">
        <v>1503</v>
      </c>
    </row>
    <row r="2155" customFormat="false" ht="15" hidden="false" customHeight="false" outlineLevel="0" collapsed="false">
      <c r="A2155" s="668" t="s">
        <v>2132</v>
      </c>
      <c r="B2155" s="669" t="n">
        <v>44511</v>
      </c>
      <c r="C2155" s="668" t="s">
        <v>1501</v>
      </c>
      <c r="D2155" s="668" t="s">
        <v>1281</v>
      </c>
      <c r="E2155" s="668" t="s">
        <v>1590</v>
      </c>
      <c r="F2155" s="670" t="n">
        <v>-1552500</v>
      </c>
      <c r="G2155" s="670" t="n">
        <v>0</v>
      </c>
      <c r="H2155" s="670" t="n">
        <v>1552500</v>
      </c>
      <c r="I2155" s="670" t="n">
        <v>26147600</v>
      </c>
      <c r="J2155" s="671" t="s">
        <v>1503</v>
      </c>
    </row>
    <row r="2156" customFormat="false" ht="15" hidden="false" customHeight="false" outlineLevel="0" collapsed="false">
      <c r="A2156" s="668" t="s">
        <v>2133</v>
      </c>
      <c r="B2156" s="669" t="n">
        <v>44516</v>
      </c>
      <c r="C2156" s="668" t="s">
        <v>1501</v>
      </c>
      <c r="D2156" s="668" t="s">
        <v>1281</v>
      </c>
      <c r="E2156" s="668" t="s">
        <v>1590</v>
      </c>
      <c r="F2156" s="670" t="n">
        <v>-19212638</v>
      </c>
      <c r="G2156" s="670" t="n">
        <v>0</v>
      </c>
      <c r="H2156" s="670" t="n">
        <v>19212638</v>
      </c>
      <c r="I2156" s="670" t="n">
        <v>45360238</v>
      </c>
      <c r="J2156" s="671" t="s">
        <v>1503</v>
      </c>
    </row>
    <row r="2157" customFormat="false" ht="15" hidden="false" customHeight="false" outlineLevel="0" collapsed="false">
      <c r="A2157" s="668" t="s">
        <v>2134</v>
      </c>
      <c r="B2157" s="669" t="n">
        <v>44527</v>
      </c>
      <c r="C2157" s="668" t="s">
        <v>1501</v>
      </c>
      <c r="D2157" s="668" t="s">
        <v>1281</v>
      </c>
      <c r="E2157" s="668" t="s">
        <v>2135</v>
      </c>
      <c r="F2157" s="670" t="n">
        <v>-14300</v>
      </c>
      <c r="G2157" s="670" t="n">
        <v>0</v>
      </c>
      <c r="H2157" s="670" t="n">
        <v>14300</v>
      </c>
      <c r="I2157" s="670" t="n">
        <v>45374538</v>
      </c>
      <c r="J2157" s="671" t="s">
        <v>1503</v>
      </c>
    </row>
    <row r="2158" customFormat="false" ht="15" hidden="false" customHeight="false" outlineLevel="0" collapsed="false">
      <c r="A2158" s="668" t="s">
        <v>2136</v>
      </c>
      <c r="B2158" s="669" t="n">
        <v>44503</v>
      </c>
      <c r="C2158" s="668" t="s">
        <v>1501</v>
      </c>
      <c r="D2158" s="668" t="s">
        <v>1281</v>
      </c>
      <c r="E2158" s="668" t="s">
        <v>1799</v>
      </c>
      <c r="F2158" s="670" t="n">
        <v>17666000</v>
      </c>
      <c r="G2158" s="670" t="n">
        <v>17666000</v>
      </c>
      <c r="H2158" s="670" t="n">
        <v>0</v>
      </c>
      <c r="I2158" s="670" t="n">
        <v>27708538</v>
      </c>
      <c r="J2158" s="671" t="s">
        <v>1508</v>
      </c>
    </row>
    <row r="2159" customFormat="false" ht="15" hidden="false" customHeight="false" outlineLevel="0" collapsed="false">
      <c r="A2159" s="668" t="s">
        <v>2137</v>
      </c>
      <c r="B2159" s="669" t="n">
        <v>44504</v>
      </c>
      <c r="C2159" s="668" t="s">
        <v>1501</v>
      </c>
      <c r="D2159" s="668" t="s">
        <v>1281</v>
      </c>
      <c r="E2159" s="668" t="s">
        <v>1802</v>
      </c>
      <c r="F2159" s="670" t="n">
        <v>14300</v>
      </c>
      <c r="G2159" s="670" t="n">
        <v>14300</v>
      </c>
      <c r="H2159" s="670" t="n">
        <v>0</v>
      </c>
      <c r="I2159" s="670" t="n">
        <v>27694238</v>
      </c>
      <c r="J2159" s="671" t="s">
        <v>1508</v>
      </c>
    </row>
    <row r="2160" customFormat="false" ht="15" hidden="false" customHeight="false" outlineLevel="0" collapsed="false">
      <c r="A2160" s="668" t="s">
        <v>2138</v>
      </c>
      <c r="B2160" s="669" t="n">
        <v>44504</v>
      </c>
      <c r="C2160" s="668" t="s">
        <v>1501</v>
      </c>
      <c r="D2160" s="668" t="s">
        <v>1281</v>
      </c>
      <c r="E2160" s="668" t="s">
        <v>1804</v>
      </c>
      <c r="F2160" s="670" t="n">
        <v>2014500</v>
      </c>
      <c r="G2160" s="670" t="n">
        <v>2014500</v>
      </c>
      <c r="H2160" s="670" t="n">
        <v>0</v>
      </c>
      <c r="I2160" s="670" t="n">
        <v>25679738</v>
      </c>
      <c r="J2160" s="671" t="s">
        <v>1508</v>
      </c>
    </row>
    <row r="2161" customFormat="false" ht="15" hidden="false" customHeight="false" outlineLevel="0" collapsed="false">
      <c r="A2161" s="668" t="s">
        <v>2139</v>
      </c>
      <c r="B2161" s="669" t="n">
        <v>44511</v>
      </c>
      <c r="C2161" s="668" t="s">
        <v>1501</v>
      </c>
      <c r="D2161" s="668" t="s">
        <v>1281</v>
      </c>
      <c r="E2161" s="668" t="s">
        <v>1590</v>
      </c>
      <c r="F2161" s="670" t="n">
        <v>1552500</v>
      </c>
      <c r="G2161" s="670" t="n">
        <v>1552500</v>
      </c>
      <c r="H2161" s="670" t="n">
        <v>0</v>
      </c>
      <c r="I2161" s="670" t="n">
        <v>24127238</v>
      </c>
      <c r="J2161" s="671" t="s">
        <v>1508</v>
      </c>
    </row>
    <row r="2162" customFormat="false" ht="15" hidden="false" customHeight="false" outlineLevel="0" collapsed="false">
      <c r="A2162" s="668" t="s">
        <v>2140</v>
      </c>
      <c r="B2162" s="669" t="n">
        <v>44513</v>
      </c>
      <c r="C2162" s="668" t="s">
        <v>1501</v>
      </c>
      <c r="D2162" s="668" t="s">
        <v>1281</v>
      </c>
      <c r="E2162" s="668" t="s">
        <v>1590</v>
      </c>
      <c r="F2162" s="670" t="n">
        <v>1552500</v>
      </c>
      <c r="G2162" s="670" t="n">
        <v>1552500</v>
      </c>
      <c r="H2162" s="670" t="n">
        <v>0</v>
      </c>
      <c r="I2162" s="670" t="n">
        <v>22574738</v>
      </c>
      <c r="J2162" s="671" t="s">
        <v>1508</v>
      </c>
    </row>
    <row r="2163" customFormat="false" ht="15" hidden="false" customHeight="false" outlineLevel="0" collapsed="false">
      <c r="A2163" s="668" t="s">
        <v>2141</v>
      </c>
      <c r="B2163" s="669" t="n">
        <v>44515</v>
      </c>
      <c r="C2163" s="668" t="s">
        <v>1501</v>
      </c>
      <c r="D2163" s="668" t="s">
        <v>1281</v>
      </c>
      <c r="E2163" s="668" t="s">
        <v>1815</v>
      </c>
      <c r="F2163" s="670" t="n">
        <v>44700</v>
      </c>
      <c r="G2163" s="670" t="n">
        <v>44700</v>
      </c>
      <c r="H2163" s="670" t="n">
        <v>0</v>
      </c>
      <c r="I2163" s="670" t="n">
        <v>22530038</v>
      </c>
      <c r="J2163" s="671" t="s">
        <v>1508</v>
      </c>
    </row>
    <row r="2164" customFormat="false" ht="15" hidden="false" customHeight="false" outlineLevel="0" collapsed="false">
      <c r="A2164" s="668" t="s">
        <v>2141</v>
      </c>
      <c r="B2164" s="669" t="n">
        <v>44515</v>
      </c>
      <c r="C2164" s="668" t="s">
        <v>1501</v>
      </c>
      <c r="D2164" s="668" t="s">
        <v>1281</v>
      </c>
      <c r="E2164" s="668" t="s">
        <v>1816</v>
      </c>
      <c r="F2164" s="670" t="n">
        <v>17625438</v>
      </c>
      <c r="G2164" s="670" t="n">
        <v>17625438</v>
      </c>
      <c r="H2164" s="670" t="n">
        <v>0</v>
      </c>
      <c r="I2164" s="670" t="n">
        <v>4904600</v>
      </c>
      <c r="J2164" s="671" t="s">
        <v>1508</v>
      </c>
    </row>
    <row r="2165" customFormat="false" ht="15" hidden="false" customHeight="false" outlineLevel="0" collapsed="false">
      <c r="A2165" s="668" t="s">
        <v>2142</v>
      </c>
      <c r="B2165" s="669" t="n">
        <v>44519</v>
      </c>
      <c r="C2165" s="668" t="s">
        <v>1501</v>
      </c>
      <c r="D2165" s="668" t="s">
        <v>1281</v>
      </c>
      <c r="E2165" s="668" t="s">
        <v>2143</v>
      </c>
      <c r="F2165" s="670" t="n">
        <v>189000</v>
      </c>
      <c r="G2165" s="670" t="n">
        <v>189000</v>
      </c>
      <c r="H2165" s="670" t="n">
        <v>0</v>
      </c>
      <c r="I2165" s="670" t="n">
        <v>4715600</v>
      </c>
      <c r="J2165" s="671" t="s">
        <v>1508</v>
      </c>
    </row>
    <row r="2166" customFormat="false" ht="15" hidden="false" customHeight="false" outlineLevel="0" collapsed="false">
      <c r="A2166" s="668" t="s">
        <v>2144</v>
      </c>
      <c r="B2166" s="669" t="n">
        <v>44530</v>
      </c>
      <c r="C2166" s="668" t="s">
        <v>1501</v>
      </c>
      <c r="D2166" s="668" t="s">
        <v>1281</v>
      </c>
      <c r="E2166" s="668" t="s">
        <v>2090</v>
      </c>
      <c r="F2166" s="670" t="n">
        <v>26600</v>
      </c>
      <c r="G2166" s="670" t="n">
        <v>26600</v>
      </c>
      <c r="H2166" s="670" t="n">
        <v>0</v>
      </c>
      <c r="I2166" s="670" t="n">
        <v>4689000</v>
      </c>
      <c r="J2166" s="671" t="s">
        <v>1508</v>
      </c>
    </row>
    <row r="2167" customFormat="false" ht="15" hidden="false" customHeight="false" outlineLevel="0" collapsed="false">
      <c r="A2167" s="673"/>
      <c r="B2167" s="674"/>
      <c r="C2167" s="673"/>
      <c r="D2167" s="673"/>
      <c r="E2167" s="673"/>
      <c r="F2167" s="681"/>
      <c r="G2167" s="681"/>
      <c r="H2167" s="681"/>
      <c r="I2167" s="676" t="n">
        <v>4689000</v>
      </c>
      <c r="J2167" s="682"/>
    </row>
    <row r="2168" customFormat="false" ht="15" hidden="false" customHeight="true" outlineLevel="0" collapsed="false">
      <c r="A2168" s="678"/>
      <c r="B2168" s="679"/>
      <c r="C2168" s="678"/>
      <c r="D2168" s="678"/>
      <c r="E2168" s="678"/>
      <c r="F2168" s="680"/>
      <c r="G2168" s="680"/>
      <c r="H2168" s="680"/>
      <c r="I2168" s="680"/>
      <c r="J2168" s="679"/>
    </row>
    <row r="2169" customFormat="false" ht="15" hidden="false" customHeight="true" outlineLevel="0" collapsed="false">
      <c r="A2169" s="664" t="s">
        <v>2145</v>
      </c>
      <c r="B2169" s="664"/>
      <c r="C2169" s="664"/>
      <c r="D2169" s="664"/>
      <c r="E2169" s="664"/>
      <c r="F2169" s="664"/>
      <c r="G2169" s="665"/>
      <c r="H2169" s="665"/>
      <c r="I2169" s="666" t="n">
        <v>1870177723</v>
      </c>
      <c r="J2169" s="667"/>
    </row>
    <row r="2170" customFormat="false" ht="15" hidden="false" customHeight="false" outlineLevel="0" collapsed="false">
      <c r="A2170" s="668" t="s">
        <v>2146</v>
      </c>
      <c r="B2170" s="669" t="n">
        <v>44516</v>
      </c>
      <c r="C2170" s="668" t="s">
        <v>1501</v>
      </c>
      <c r="D2170" s="668" t="s">
        <v>1281</v>
      </c>
      <c r="E2170" s="668" t="s">
        <v>1590</v>
      </c>
      <c r="F2170" s="670" t="n">
        <v>-158438</v>
      </c>
      <c r="G2170" s="670" t="n">
        <v>0</v>
      </c>
      <c r="H2170" s="670" t="n">
        <v>158438</v>
      </c>
      <c r="I2170" s="670" t="n">
        <v>1870336161</v>
      </c>
      <c r="J2170" s="671" t="s">
        <v>1503</v>
      </c>
    </row>
    <row r="2171" customFormat="false" ht="15" hidden="false" customHeight="false" outlineLevel="0" collapsed="false">
      <c r="A2171" s="668" t="s">
        <v>2147</v>
      </c>
      <c r="B2171" s="669" t="n">
        <v>44522</v>
      </c>
      <c r="C2171" s="668" t="s">
        <v>1501</v>
      </c>
      <c r="D2171" s="668" t="s">
        <v>1281</v>
      </c>
      <c r="E2171" s="668" t="s">
        <v>2148</v>
      </c>
      <c r="F2171" s="670" t="n">
        <v>-29079679</v>
      </c>
      <c r="G2171" s="670" t="n">
        <v>0</v>
      </c>
      <c r="H2171" s="670" t="n">
        <v>29079679</v>
      </c>
      <c r="I2171" s="670" t="n">
        <v>1899415840</v>
      </c>
      <c r="J2171" s="671" t="s">
        <v>1503</v>
      </c>
    </row>
    <row r="2172" customFormat="false" ht="15" hidden="false" customHeight="false" outlineLevel="0" collapsed="false">
      <c r="A2172" s="668" t="s">
        <v>2149</v>
      </c>
      <c r="B2172" s="669" t="n">
        <v>44522</v>
      </c>
      <c r="C2172" s="668" t="s">
        <v>1501</v>
      </c>
      <c r="D2172" s="668" t="s">
        <v>1281</v>
      </c>
      <c r="E2172" s="668" t="s">
        <v>2150</v>
      </c>
      <c r="F2172" s="670" t="n">
        <v>-251361</v>
      </c>
      <c r="G2172" s="670" t="n">
        <v>0</v>
      </c>
      <c r="H2172" s="670" t="n">
        <v>251361</v>
      </c>
      <c r="I2172" s="670" t="n">
        <v>1899667201</v>
      </c>
      <c r="J2172" s="671" t="s">
        <v>1503</v>
      </c>
    </row>
    <row r="2173" customFormat="false" ht="15" hidden="false" customHeight="false" outlineLevel="0" collapsed="false">
      <c r="A2173" s="668" t="s">
        <v>2151</v>
      </c>
      <c r="B2173" s="669" t="n">
        <v>44529</v>
      </c>
      <c r="C2173" s="668" t="s">
        <v>1501</v>
      </c>
      <c r="D2173" s="668" t="s">
        <v>1281</v>
      </c>
      <c r="E2173" s="668" t="s">
        <v>2117</v>
      </c>
      <c r="F2173" s="670" t="n">
        <v>-16477564</v>
      </c>
      <c r="G2173" s="670" t="n">
        <v>0</v>
      </c>
      <c r="H2173" s="670" t="n">
        <v>16477564</v>
      </c>
      <c r="I2173" s="670" t="n">
        <v>1916144765</v>
      </c>
      <c r="J2173" s="671" t="s">
        <v>1503</v>
      </c>
    </row>
    <row r="2174" customFormat="false" ht="15" hidden="false" customHeight="false" outlineLevel="0" collapsed="false">
      <c r="A2174" s="668" t="s">
        <v>2152</v>
      </c>
      <c r="B2174" s="669" t="n">
        <v>44530</v>
      </c>
      <c r="C2174" s="668" t="s">
        <v>1501</v>
      </c>
      <c r="D2174" s="668" t="s">
        <v>1281</v>
      </c>
      <c r="E2174" s="668" t="s">
        <v>2119</v>
      </c>
      <c r="F2174" s="670" t="n">
        <v>-923917</v>
      </c>
      <c r="G2174" s="670" t="n">
        <v>0</v>
      </c>
      <c r="H2174" s="670" t="n">
        <v>923917</v>
      </c>
      <c r="I2174" s="670" t="n">
        <v>1917068682</v>
      </c>
      <c r="J2174" s="671" t="s">
        <v>1503</v>
      </c>
    </row>
    <row r="2175" customFormat="false" ht="15" hidden="false" customHeight="false" outlineLevel="0" collapsed="false">
      <c r="A2175" s="668" t="s">
        <v>2153</v>
      </c>
      <c r="B2175" s="669" t="n">
        <v>44530</v>
      </c>
      <c r="C2175" s="668" t="s">
        <v>1501</v>
      </c>
      <c r="D2175" s="668" t="s">
        <v>1281</v>
      </c>
      <c r="E2175" s="668" t="s">
        <v>2154</v>
      </c>
      <c r="F2175" s="670" t="n">
        <v>-87507</v>
      </c>
      <c r="G2175" s="670" t="n">
        <v>0</v>
      </c>
      <c r="H2175" s="670" t="n">
        <v>87507</v>
      </c>
      <c r="I2175" s="670" t="n">
        <v>1917156189</v>
      </c>
      <c r="J2175" s="671" t="s">
        <v>1503</v>
      </c>
    </row>
    <row r="2176" customFormat="false" ht="15" hidden="false" customHeight="true" outlineLevel="0" collapsed="false">
      <c r="A2176" s="673"/>
      <c r="B2176" s="674"/>
      <c r="C2176" s="673"/>
      <c r="D2176" s="673"/>
      <c r="E2176" s="673"/>
      <c r="F2176" s="681"/>
      <c r="G2176" s="681"/>
      <c r="H2176" s="681"/>
      <c r="I2176" s="676" t="n">
        <v>1917156189</v>
      </c>
      <c r="J2176" s="682"/>
    </row>
    <row r="2177" customFormat="false" ht="15" hidden="false" customHeight="false" outlineLevel="0" collapsed="false">
      <c r="A2177" s="678"/>
      <c r="B2177" s="679"/>
      <c r="C2177" s="678"/>
      <c r="D2177" s="678"/>
      <c r="E2177" s="678"/>
      <c r="F2177" s="680"/>
      <c r="G2177" s="680"/>
      <c r="H2177" s="680"/>
      <c r="I2177" s="680"/>
      <c r="J2177" s="679"/>
    </row>
    <row r="2178" customFormat="false" ht="15" hidden="false" customHeight="true" outlineLevel="0" collapsed="false">
      <c r="A2178" s="664" t="s">
        <v>2155</v>
      </c>
      <c r="B2178" s="664"/>
      <c r="C2178" s="664"/>
      <c r="D2178" s="664"/>
      <c r="E2178" s="664"/>
      <c r="F2178" s="664"/>
      <c r="G2178" s="665"/>
      <c r="H2178" s="665"/>
      <c r="I2178" s="666" t="n">
        <v>6947859</v>
      </c>
      <c r="J2178" s="667"/>
    </row>
    <row r="2179" customFormat="false" ht="15" hidden="false" customHeight="false" outlineLevel="0" collapsed="false">
      <c r="A2179" s="668" t="s">
        <v>2156</v>
      </c>
      <c r="B2179" s="669" t="n">
        <v>44501</v>
      </c>
      <c r="C2179" s="668" t="s">
        <v>1501</v>
      </c>
      <c r="D2179" s="668" t="s">
        <v>1281</v>
      </c>
      <c r="E2179" s="668" t="s">
        <v>1599</v>
      </c>
      <c r="F2179" s="670" t="n">
        <v>-20000</v>
      </c>
      <c r="G2179" s="670" t="n">
        <v>0</v>
      </c>
      <c r="H2179" s="670" t="n">
        <v>20000</v>
      </c>
      <c r="I2179" s="670" t="n">
        <v>6967859</v>
      </c>
      <c r="J2179" s="671" t="s">
        <v>1503</v>
      </c>
    </row>
    <row r="2180" customFormat="false" ht="15" hidden="false" customHeight="false" outlineLevel="0" collapsed="false">
      <c r="A2180" s="668" t="s">
        <v>2157</v>
      </c>
      <c r="B2180" s="669" t="n">
        <v>44505</v>
      </c>
      <c r="C2180" s="668" t="s">
        <v>1501</v>
      </c>
      <c r="D2180" s="668" t="s">
        <v>1281</v>
      </c>
      <c r="E2180" s="668" t="s">
        <v>1599</v>
      </c>
      <c r="F2180" s="670" t="n">
        <v>-10000</v>
      </c>
      <c r="G2180" s="670" t="n">
        <v>0</v>
      </c>
      <c r="H2180" s="670" t="n">
        <v>10000</v>
      </c>
      <c r="I2180" s="670" t="n">
        <v>6977859</v>
      </c>
      <c r="J2180" s="671" t="s">
        <v>1503</v>
      </c>
    </row>
    <row r="2181" customFormat="false" ht="15" hidden="false" customHeight="false" outlineLevel="0" collapsed="false">
      <c r="A2181" s="668" t="s">
        <v>2158</v>
      </c>
      <c r="B2181" s="669" t="n">
        <v>44512</v>
      </c>
      <c r="C2181" s="668" t="s">
        <v>1501</v>
      </c>
      <c r="D2181" s="668" t="s">
        <v>1281</v>
      </c>
      <c r="E2181" s="668" t="s">
        <v>1599</v>
      </c>
      <c r="F2181" s="670" t="n">
        <v>-10000</v>
      </c>
      <c r="G2181" s="670" t="n">
        <v>0</v>
      </c>
      <c r="H2181" s="670" t="n">
        <v>10000</v>
      </c>
      <c r="I2181" s="670" t="n">
        <v>6987859</v>
      </c>
      <c r="J2181" s="671" t="s">
        <v>1503</v>
      </c>
    </row>
    <row r="2182" customFormat="false" ht="15" hidden="false" customHeight="false" outlineLevel="0" collapsed="false">
      <c r="A2182" s="668" t="s">
        <v>2159</v>
      </c>
      <c r="B2182" s="669" t="n">
        <v>44519</v>
      </c>
      <c r="C2182" s="668" t="s">
        <v>1501</v>
      </c>
      <c r="D2182" s="668" t="s">
        <v>1281</v>
      </c>
      <c r="E2182" s="668" t="s">
        <v>1599</v>
      </c>
      <c r="F2182" s="670" t="n">
        <v>-25000</v>
      </c>
      <c r="G2182" s="670" t="n">
        <v>0</v>
      </c>
      <c r="H2182" s="670" t="n">
        <v>25000</v>
      </c>
      <c r="I2182" s="670" t="n">
        <v>7012859</v>
      </c>
      <c r="J2182" s="671" t="s">
        <v>1503</v>
      </c>
    </row>
    <row r="2183" customFormat="false" ht="15" hidden="false" customHeight="false" outlineLevel="0" collapsed="false">
      <c r="A2183" s="668" t="s">
        <v>2160</v>
      </c>
      <c r="B2183" s="669" t="n">
        <v>44526</v>
      </c>
      <c r="C2183" s="668" t="s">
        <v>1501</v>
      </c>
      <c r="D2183" s="668" t="s">
        <v>1281</v>
      </c>
      <c r="E2183" s="668" t="s">
        <v>1599</v>
      </c>
      <c r="F2183" s="670" t="n">
        <v>-10000</v>
      </c>
      <c r="G2183" s="670" t="n">
        <v>0</v>
      </c>
      <c r="H2183" s="670" t="n">
        <v>10000</v>
      </c>
      <c r="I2183" s="670" t="n">
        <v>7022859</v>
      </c>
      <c r="J2183" s="671" t="s">
        <v>1503</v>
      </c>
    </row>
    <row r="2184" customFormat="false" ht="15" hidden="false" customHeight="true" outlineLevel="0" collapsed="false">
      <c r="A2184" s="673"/>
      <c r="B2184" s="674"/>
      <c r="C2184" s="673"/>
      <c r="D2184" s="673"/>
      <c r="E2184" s="673"/>
      <c r="F2184" s="681"/>
      <c r="G2184" s="681"/>
      <c r="H2184" s="681"/>
      <c r="I2184" s="676" t="n">
        <v>7022859</v>
      </c>
      <c r="J2184" s="682"/>
    </row>
    <row r="2185" customFormat="false" ht="15" hidden="false" customHeight="false" outlineLevel="0" collapsed="false">
      <c r="A2185" s="678"/>
      <c r="B2185" s="679"/>
      <c r="C2185" s="678"/>
      <c r="D2185" s="678"/>
      <c r="E2185" s="678"/>
      <c r="F2185" s="680"/>
      <c r="G2185" s="680"/>
      <c r="H2185" s="680"/>
      <c r="I2185" s="680"/>
      <c r="J2185" s="679"/>
    </row>
    <row r="2186" customFormat="false" ht="15" hidden="false" customHeight="true" outlineLevel="0" collapsed="false">
      <c r="A2186" s="664" t="s">
        <v>2161</v>
      </c>
      <c r="B2186" s="664"/>
      <c r="C2186" s="664"/>
      <c r="D2186" s="664"/>
      <c r="E2186" s="664"/>
      <c r="F2186" s="664"/>
      <c r="G2186" s="665"/>
      <c r="H2186" s="665"/>
      <c r="I2186" s="666" t="n">
        <v>-135047594.96</v>
      </c>
      <c r="J2186" s="667"/>
    </row>
    <row r="2187" customFormat="false" ht="15" hidden="false" customHeight="false" outlineLevel="0" collapsed="false">
      <c r="A2187" s="668" t="s">
        <v>2162</v>
      </c>
      <c r="B2187" s="669" t="n">
        <v>44505</v>
      </c>
      <c r="C2187" s="668" t="s">
        <v>1501</v>
      </c>
      <c r="D2187" s="668" t="s">
        <v>1281</v>
      </c>
      <c r="E2187" s="668" t="s">
        <v>2163</v>
      </c>
      <c r="F2187" s="670" t="n">
        <v>250000</v>
      </c>
      <c r="G2187" s="670" t="n">
        <v>250000</v>
      </c>
      <c r="H2187" s="670" t="n">
        <v>0</v>
      </c>
      <c r="I2187" s="670" t="n">
        <v>-135297594.96</v>
      </c>
      <c r="J2187" s="671" t="s">
        <v>1508</v>
      </c>
    </row>
    <row r="2188" customFormat="false" ht="15" hidden="false" customHeight="false" outlineLevel="0" collapsed="false">
      <c r="A2188" s="668" t="s">
        <v>2162</v>
      </c>
      <c r="B2188" s="669" t="n">
        <v>44505</v>
      </c>
      <c r="C2188" s="668" t="s">
        <v>1501</v>
      </c>
      <c r="D2188" s="668" t="s">
        <v>1281</v>
      </c>
      <c r="E2188" s="668" t="s">
        <v>2164</v>
      </c>
      <c r="F2188" s="670" t="n">
        <v>151502</v>
      </c>
      <c r="G2188" s="670" t="n">
        <v>151502</v>
      </c>
      <c r="H2188" s="670" t="n">
        <v>0</v>
      </c>
      <c r="I2188" s="670" t="n">
        <v>-135449096.96</v>
      </c>
      <c r="J2188" s="671" t="s">
        <v>1508</v>
      </c>
    </row>
    <row r="2189" customFormat="false" ht="15" hidden="false" customHeight="false" outlineLevel="0" collapsed="false">
      <c r="A2189" s="668" t="s">
        <v>2162</v>
      </c>
      <c r="B2189" s="669" t="n">
        <v>44505</v>
      </c>
      <c r="C2189" s="668" t="s">
        <v>1501</v>
      </c>
      <c r="D2189" s="668" t="s">
        <v>1281</v>
      </c>
      <c r="E2189" s="668" t="s">
        <v>2165</v>
      </c>
      <c r="F2189" s="670" t="n">
        <v>600626</v>
      </c>
      <c r="G2189" s="670" t="n">
        <v>600626</v>
      </c>
      <c r="H2189" s="670" t="n">
        <v>0</v>
      </c>
      <c r="I2189" s="670" t="n">
        <v>-136049722.96</v>
      </c>
      <c r="J2189" s="671" t="s">
        <v>1508</v>
      </c>
    </row>
    <row r="2190" customFormat="false" ht="15" hidden="false" customHeight="false" outlineLevel="0" collapsed="false">
      <c r="A2190" s="668" t="s">
        <v>2166</v>
      </c>
      <c r="B2190" s="669" t="n">
        <v>44506</v>
      </c>
      <c r="C2190" s="668" t="s">
        <v>1501</v>
      </c>
      <c r="D2190" s="668" t="s">
        <v>1281</v>
      </c>
      <c r="E2190" s="668" t="s">
        <v>1590</v>
      </c>
      <c r="F2190" s="670" t="n">
        <v>1046</v>
      </c>
      <c r="G2190" s="670" t="n">
        <v>1046</v>
      </c>
      <c r="H2190" s="670" t="n">
        <v>0</v>
      </c>
      <c r="I2190" s="670" t="n">
        <v>-136050768.96</v>
      </c>
      <c r="J2190" s="671" t="s">
        <v>1508</v>
      </c>
    </row>
    <row r="2191" customFormat="false" ht="15" hidden="false" customHeight="false" outlineLevel="0" collapsed="false">
      <c r="A2191" s="668" t="s">
        <v>2167</v>
      </c>
      <c r="B2191" s="669" t="n">
        <v>44509</v>
      </c>
      <c r="C2191" s="668" t="s">
        <v>1501</v>
      </c>
      <c r="D2191" s="668" t="s">
        <v>1281</v>
      </c>
      <c r="E2191" s="668" t="s">
        <v>1590</v>
      </c>
      <c r="F2191" s="670" t="n">
        <v>12000</v>
      </c>
      <c r="G2191" s="670" t="n">
        <v>12000</v>
      </c>
      <c r="H2191" s="670" t="n">
        <v>0</v>
      </c>
      <c r="I2191" s="670" t="n">
        <v>-136062768.96</v>
      </c>
      <c r="J2191" s="671" t="s">
        <v>1508</v>
      </c>
    </row>
    <row r="2192" customFormat="false" ht="15" hidden="false" customHeight="false" outlineLevel="0" collapsed="false">
      <c r="A2192" s="668" t="s">
        <v>2168</v>
      </c>
      <c r="B2192" s="669" t="n">
        <v>44515</v>
      </c>
      <c r="C2192" s="668" t="s">
        <v>1501</v>
      </c>
      <c r="D2192" s="668" t="s">
        <v>1281</v>
      </c>
      <c r="E2192" s="668" t="s">
        <v>1590</v>
      </c>
      <c r="F2192" s="670" t="n">
        <v>44700</v>
      </c>
      <c r="G2192" s="670" t="n">
        <v>44700</v>
      </c>
      <c r="H2192" s="670" t="n">
        <v>0</v>
      </c>
      <c r="I2192" s="670" t="n">
        <v>-136107468.96</v>
      </c>
      <c r="J2192" s="671" t="s">
        <v>1508</v>
      </c>
    </row>
    <row r="2193" customFormat="false" ht="15" hidden="false" customHeight="false" outlineLevel="0" collapsed="false">
      <c r="A2193" s="668" t="s">
        <v>2169</v>
      </c>
      <c r="B2193" s="669" t="n">
        <v>44522</v>
      </c>
      <c r="C2193" s="668" t="s">
        <v>1501</v>
      </c>
      <c r="D2193" s="668" t="s">
        <v>1281</v>
      </c>
      <c r="E2193" s="668" t="s">
        <v>2064</v>
      </c>
      <c r="F2193" s="670" t="n">
        <v>474300</v>
      </c>
      <c r="G2193" s="670" t="n">
        <v>474300</v>
      </c>
      <c r="H2193" s="670" t="n">
        <v>0</v>
      </c>
      <c r="I2193" s="670" t="n">
        <v>-136581768.96</v>
      </c>
      <c r="J2193" s="671" t="s">
        <v>1508</v>
      </c>
    </row>
    <row r="2194" customFormat="false" ht="15" hidden="false" customHeight="false" outlineLevel="0" collapsed="false">
      <c r="A2194" s="668" t="s">
        <v>2170</v>
      </c>
      <c r="B2194" s="669" t="n">
        <v>44522</v>
      </c>
      <c r="C2194" s="668" t="s">
        <v>1501</v>
      </c>
      <c r="D2194" s="668" t="s">
        <v>1281</v>
      </c>
      <c r="E2194" s="668" t="s">
        <v>2067</v>
      </c>
      <c r="F2194" s="670" t="n">
        <v>1</v>
      </c>
      <c r="G2194" s="670" t="n">
        <v>1</v>
      </c>
      <c r="H2194" s="670" t="n">
        <v>0</v>
      </c>
      <c r="I2194" s="670" t="n">
        <v>-136581769.96</v>
      </c>
      <c r="J2194" s="671" t="s">
        <v>1508</v>
      </c>
    </row>
    <row r="2195" customFormat="false" ht="15" hidden="false" customHeight="false" outlineLevel="0" collapsed="false">
      <c r="A2195" s="668" t="s">
        <v>2171</v>
      </c>
      <c r="B2195" s="669" t="n">
        <v>44526</v>
      </c>
      <c r="C2195" s="668" t="s">
        <v>1501</v>
      </c>
      <c r="D2195" s="668" t="s">
        <v>1281</v>
      </c>
      <c r="E2195" s="668" t="s">
        <v>2172</v>
      </c>
      <c r="F2195" s="670" t="n">
        <v>700</v>
      </c>
      <c r="G2195" s="670" t="n">
        <v>700</v>
      </c>
      <c r="H2195" s="670" t="n">
        <v>0</v>
      </c>
      <c r="I2195" s="670" t="n">
        <v>-136582469.96</v>
      </c>
      <c r="J2195" s="671" t="s">
        <v>1508</v>
      </c>
    </row>
    <row r="2196" customFormat="false" ht="15" hidden="false" customHeight="false" outlineLevel="0" collapsed="false">
      <c r="A2196" s="668" t="s">
        <v>2173</v>
      </c>
      <c r="B2196" s="669" t="n">
        <v>44527</v>
      </c>
      <c r="C2196" s="668" t="s">
        <v>1501</v>
      </c>
      <c r="D2196" s="668" t="s">
        <v>1281</v>
      </c>
      <c r="E2196" s="668" t="s">
        <v>2135</v>
      </c>
      <c r="F2196" s="670" t="n">
        <v>14300</v>
      </c>
      <c r="G2196" s="670" t="n">
        <v>14300</v>
      </c>
      <c r="H2196" s="670" t="n">
        <v>0</v>
      </c>
      <c r="I2196" s="670" t="n">
        <v>-136596769.96</v>
      </c>
      <c r="J2196" s="671" t="s">
        <v>1508</v>
      </c>
    </row>
    <row r="2197" customFormat="false" ht="15" hidden="false" customHeight="false" outlineLevel="0" collapsed="false">
      <c r="A2197" s="673"/>
      <c r="B2197" s="674"/>
      <c r="C2197" s="673"/>
      <c r="D2197" s="673"/>
      <c r="E2197" s="673"/>
      <c r="F2197" s="681"/>
      <c r="G2197" s="681"/>
      <c r="H2197" s="681"/>
      <c r="I2197" s="676" t="n">
        <v>-136596769.96</v>
      </c>
      <c r="J2197" s="682"/>
    </row>
    <row r="2198" customFormat="false" ht="15" hidden="false" customHeight="false" outlineLevel="0" collapsed="false">
      <c r="A2198" s="678"/>
      <c r="B2198" s="679"/>
      <c r="C2198" s="678"/>
      <c r="D2198" s="678"/>
      <c r="E2198" s="678"/>
      <c r="F2198" s="680"/>
      <c r="G2198" s="680"/>
      <c r="H2198" s="680"/>
      <c r="I2198" s="680"/>
      <c r="J2198" s="679"/>
    </row>
  </sheetData>
  <autoFilter ref="A3:K1332"/>
  <mergeCells count="31">
    <mergeCell ref="A2:C2"/>
    <mergeCell ref="A5:F5"/>
    <mergeCell ref="G5:H5"/>
    <mergeCell ref="A1334:F1334"/>
    <mergeCell ref="G1334:H1334"/>
    <mergeCell ref="A1694:F1694"/>
    <mergeCell ref="G1694:H1694"/>
    <mergeCell ref="A1825:F1825"/>
    <mergeCell ref="G1825:H1825"/>
    <mergeCell ref="A1926:F1926"/>
    <mergeCell ref="G1926:H1926"/>
    <mergeCell ref="A2112:F2112"/>
    <mergeCell ref="G2112:H2112"/>
    <mergeCell ref="A2116:F2116"/>
    <mergeCell ref="G2116:H2116"/>
    <mergeCell ref="A2125:F2125"/>
    <mergeCell ref="G2125:H2125"/>
    <mergeCell ref="A2129:F2129"/>
    <mergeCell ref="G2129:H2129"/>
    <mergeCell ref="A2133:F2133"/>
    <mergeCell ref="G2133:H2133"/>
    <mergeCell ref="A2137:F2137"/>
    <mergeCell ref="G2137:H2137"/>
    <mergeCell ref="A2146:F2146"/>
    <mergeCell ref="G2146:H2146"/>
    <mergeCell ref="A2169:F2169"/>
    <mergeCell ref="G2169:H2169"/>
    <mergeCell ref="A2178:F2178"/>
    <mergeCell ref="G2178:H2178"/>
    <mergeCell ref="A2186:F2186"/>
    <mergeCell ref="G2186:H218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5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3" ySplit="7" topLeftCell="D16" activePane="bottomRight" state="frozen"/>
      <selection pane="topLeft" activeCell="A1" activeCellId="0" sqref="A1"/>
      <selection pane="topRight" activeCell="D1" activeCellId="0" sqref="D1"/>
      <selection pane="bottomLeft" activeCell="A16" activeCellId="0" sqref="A16"/>
      <selection pane="bottomRight" activeCell="D39" activeCellId="0" sqref="D39"/>
    </sheetView>
  </sheetViews>
  <sheetFormatPr defaultColWidth="9.14453125" defaultRowHeight="15" zeroHeight="false" outlineLevelRow="0" outlineLevelCol="0"/>
  <cols>
    <col collapsed="false" customWidth="false" hidden="false" outlineLevel="0" max="1" min="1" style="14" width="9.14"/>
    <col collapsed="false" customWidth="true" hidden="false" outlineLevel="0" max="2" min="2" style="15" width="9.57"/>
    <col collapsed="false" customWidth="true" hidden="false" outlineLevel="0" max="3" min="3" style="15" width="48.71"/>
    <col collapsed="false" customWidth="true" hidden="false" outlineLevel="0" max="4" min="4" style="16" width="12.14"/>
    <col collapsed="false" customWidth="true" hidden="false" outlineLevel="0" max="5" min="5" style="16" width="16.85"/>
    <col collapsed="false" customWidth="true" hidden="false" outlineLevel="0" max="7" min="6" style="17" width="16.85"/>
    <col collapsed="false" customWidth="true" hidden="true" outlineLevel="0" max="8" min="8" style="17" width="16.85"/>
    <col collapsed="false" customWidth="true" hidden="false" outlineLevel="0" max="12" min="9" style="17" width="16.85"/>
    <col collapsed="false" customWidth="true" hidden="false" outlineLevel="0" max="13" min="13" style="15" width="4.57"/>
    <col collapsed="false" customWidth="true" hidden="false" outlineLevel="0" max="14" min="14" style="15" width="13.14"/>
    <col collapsed="false" customWidth="false" hidden="false" outlineLevel="0" max="15" min="15" style="15" width="9.14"/>
    <col collapsed="false" customWidth="true" hidden="false" outlineLevel="0" max="16" min="16" style="15" width="9"/>
    <col collapsed="false" customWidth="false" hidden="false" outlineLevel="0" max="17" min="17" style="18" width="9.14"/>
    <col collapsed="false" customWidth="true" hidden="false" outlineLevel="0" max="18" min="18" style="15" width="37.28"/>
    <col collapsed="false" customWidth="true" hidden="false" outlineLevel="0" max="19" min="19" style="16" width="12.71"/>
    <col collapsed="false" customWidth="true" hidden="false" outlineLevel="0" max="20" min="20" style="16" width="19.85"/>
    <col collapsed="false" customWidth="true" hidden="false" outlineLevel="0" max="21" min="21" style="16" width="16.28"/>
    <col collapsed="false" customWidth="true" hidden="false" outlineLevel="0" max="26" min="22" style="16" width="15.71"/>
    <col collapsed="false" customWidth="true" hidden="false" outlineLevel="0" max="27" min="27" style="15" width="16.85"/>
    <col collapsed="false" customWidth="true" hidden="false" outlineLevel="0" max="28" min="28" style="15" width="4.57"/>
    <col collapsed="false" customWidth="true" hidden="false" outlineLevel="0" max="29" min="29" style="15" width="14.28"/>
    <col collapsed="false" customWidth="true" hidden="false" outlineLevel="0" max="30" min="30" style="19" width="13.14"/>
    <col collapsed="false" customWidth="false" hidden="false" outlineLevel="0" max="31" min="31" style="20" width="9.14"/>
    <col collapsed="false" customWidth="false" hidden="false" outlineLevel="0" max="33" min="32" style="17" width="9.14"/>
    <col collapsed="false" customWidth="false" hidden="false" outlineLevel="0" max="1024" min="34" style="20" width="9.14"/>
  </cols>
  <sheetData>
    <row r="1" customFormat="false" ht="15" hidden="false" customHeight="false" outlineLevel="0" collapsed="false">
      <c r="A1" s="21" t="str">
        <f aca="false">[42]MENU!G2</f>
        <v>DEPO PASURUAN</v>
      </c>
    </row>
    <row r="2" customFormat="false" ht="18.75" hidden="false" customHeight="false" outlineLevel="0" collapsed="false">
      <c r="A2" s="22" t="s">
        <v>19</v>
      </c>
    </row>
    <row r="3" customFormat="false" ht="15" hidden="false" customHeight="false" outlineLevel="0" collapsed="false">
      <c r="A3" s="21" t="str">
        <f aca="false">[42]MENU!G4</f>
        <v>PER 30 NOVEMBER 2021</v>
      </c>
    </row>
    <row r="4" customFormat="false" ht="15" hidden="false" customHeight="false" outlineLevel="0" collapsed="false">
      <c r="A4" s="23" t="s">
        <v>20</v>
      </c>
      <c r="E4" s="16" t="n">
        <f aca="false">E7/D7</f>
        <v>48878.4479752951</v>
      </c>
      <c r="P4" s="24" t="s">
        <v>21</v>
      </c>
    </row>
    <row r="5" s="31" customFormat="true" ht="30.75" hidden="false" customHeight="true" outlineLevel="0" collapsed="false">
      <c r="A5" s="25" t="s">
        <v>22</v>
      </c>
      <c r="B5" s="26" t="s">
        <v>23</v>
      </c>
      <c r="C5" s="26" t="s">
        <v>24</v>
      </c>
      <c r="D5" s="27" t="s">
        <v>25</v>
      </c>
      <c r="E5" s="27" t="s">
        <v>26</v>
      </c>
      <c r="F5" s="28" t="s">
        <v>27</v>
      </c>
      <c r="G5" s="28" t="s">
        <v>28</v>
      </c>
      <c r="H5" s="28" t="s">
        <v>28</v>
      </c>
      <c r="I5" s="28" t="s">
        <v>29</v>
      </c>
      <c r="J5" s="27" t="s">
        <v>30</v>
      </c>
      <c r="K5" s="27" t="s">
        <v>31</v>
      </c>
      <c r="L5" s="28" t="s">
        <v>32</v>
      </c>
      <c r="M5" s="26" t="s">
        <v>33</v>
      </c>
      <c r="N5" s="26" t="s">
        <v>34</v>
      </c>
      <c r="O5" s="29"/>
      <c r="P5" s="26" t="s">
        <v>22</v>
      </c>
      <c r="Q5" s="26" t="s">
        <v>23</v>
      </c>
      <c r="R5" s="26" t="s">
        <v>24</v>
      </c>
      <c r="S5" s="27" t="s">
        <v>25</v>
      </c>
      <c r="T5" s="27" t="s">
        <v>26</v>
      </c>
      <c r="U5" s="27" t="s">
        <v>27</v>
      </c>
      <c r="V5" s="27" t="s">
        <v>28</v>
      </c>
      <c r="W5" s="27" t="s">
        <v>28</v>
      </c>
      <c r="X5" s="27" t="s">
        <v>29</v>
      </c>
      <c r="Y5" s="27" t="s">
        <v>30</v>
      </c>
      <c r="Z5" s="27" t="s">
        <v>31</v>
      </c>
      <c r="AA5" s="28" t="s">
        <v>32</v>
      </c>
      <c r="AB5" s="26" t="s">
        <v>33</v>
      </c>
      <c r="AC5" s="26" t="s">
        <v>34</v>
      </c>
      <c r="AD5" s="30"/>
      <c r="AF5" s="32"/>
      <c r="AG5" s="32"/>
    </row>
    <row r="6" customFormat="false" ht="15" hidden="false" customHeight="false" outlineLevel="0" collapsed="false">
      <c r="A6" s="33"/>
      <c r="B6" s="34"/>
      <c r="C6" s="34"/>
      <c r="D6" s="35"/>
      <c r="E6" s="35"/>
      <c r="F6" s="36"/>
      <c r="G6" s="36"/>
      <c r="H6" s="36"/>
      <c r="I6" s="36"/>
      <c r="J6" s="36"/>
      <c r="K6" s="36"/>
      <c r="L6" s="36"/>
      <c r="M6" s="34"/>
      <c r="N6" s="34"/>
      <c r="O6" s="18"/>
      <c r="P6" s="34"/>
      <c r="Q6" s="37"/>
      <c r="R6" s="34"/>
      <c r="S6" s="35"/>
      <c r="T6" s="35"/>
      <c r="U6" s="35"/>
      <c r="V6" s="35"/>
      <c r="W6" s="35"/>
      <c r="X6" s="35"/>
      <c r="Y6" s="35"/>
      <c r="Z6" s="35"/>
      <c r="AA6" s="35"/>
      <c r="AB6" s="34"/>
      <c r="AC6" s="34"/>
    </row>
    <row r="7" customFormat="false" ht="15" hidden="false" customHeight="false" outlineLevel="0" collapsed="false">
      <c r="A7" s="34" t="s">
        <v>20</v>
      </c>
      <c r="B7" s="38" t="n">
        <v>74553</v>
      </c>
      <c r="C7" s="34" t="s">
        <v>35</v>
      </c>
      <c r="D7" s="36" t="n">
        <v>20077</v>
      </c>
      <c r="E7" s="39" t="n">
        <v>981332600</v>
      </c>
      <c r="F7" s="39" t="n">
        <v>28077650</v>
      </c>
      <c r="G7" s="39" t="n">
        <v>3665250</v>
      </c>
      <c r="H7" s="39" t="n">
        <v>0</v>
      </c>
      <c r="I7" s="39" t="n">
        <v>12417400</v>
      </c>
      <c r="J7" s="39"/>
      <c r="K7" s="39"/>
      <c r="L7" s="39" t="n">
        <v>937172300</v>
      </c>
      <c r="M7" s="40"/>
      <c r="N7" s="40"/>
      <c r="O7" s="41"/>
      <c r="P7" s="40" t="s">
        <v>36</v>
      </c>
      <c r="Q7" s="38" t="n">
        <v>74553</v>
      </c>
      <c r="R7" s="34" t="s">
        <v>35</v>
      </c>
      <c r="S7" s="39" t="n">
        <v>11312</v>
      </c>
      <c r="T7" s="39" t="n">
        <v>533454190</v>
      </c>
      <c r="U7" s="42" t="n">
        <v>14107500</v>
      </c>
      <c r="V7" s="42" t="n">
        <v>4702093.8</v>
      </c>
      <c r="W7" s="42" t="n">
        <v>0</v>
      </c>
      <c r="X7" s="42" t="n">
        <v>8153000</v>
      </c>
      <c r="Y7" s="42"/>
      <c r="Z7" s="42"/>
      <c r="AA7" s="42" t="n">
        <v>506491596.2</v>
      </c>
      <c r="AB7" s="34"/>
      <c r="AC7" s="34"/>
      <c r="AD7" s="43"/>
    </row>
    <row r="8" customFormat="false" ht="15" hidden="false" customHeight="false" outlineLevel="0" collapsed="false">
      <c r="A8" s="34"/>
      <c r="B8" s="38" t="n">
        <v>74589</v>
      </c>
      <c r="C8" s="34" t="s">
        <v>37</v>
      </c>
      <c r="D8" s="36"/>
      <c r="E8" s="39"/>
      <c r="F8" s="39"/>
      <c r="G8" s="39"/>
      <c r="H8" s="39"/>
      <c r="I8" s="39"/>
      <c r="J8" s="39"/>
      <c r="K8" s="39"/>
      <c r="L8" s="39"/>
      <c r="M8" s="40"/>
      <c r="N8" s="40"/>
      <c r="O8" s="41"/>
      <c r="P8" s="40"/>
      <c r="Q8" s="38" t="n">
        <v>74589</v>
      </c>
      <c r="R8" s="34" t="s">
        <v>37</v>
      </c>
      <c r="S8" s="39" t="n">
        <v>15</v>
      </c>
      <c r="T8" s="39" t="n">
        <v>392580</v>
      </c>
      <c r="U8" s="42" t="n">
        <v>0</v>
      </c>
      <c r="V8" s="42" t="n">
        <v>7851.6</v>
      </c>
      <c r="W8" s="42" t="n">
        <v>0</v>
      </c>
      <c r="X8" s="42" t="n">
        <v>0</v>
      </c>
      <c r="Y8" s="42"/>
      <c r="Z8" s="42"/>
      <c r="AA8" s="42" t="n">
        <v>384728.4</v>
      </c>
      <c r="AB8" s="34"/>
      <c r="AC8" s="34"/>
      <c r="AD8" s="43"/>
    </row>
    <row r="9" customFormat="false" ht="15" hidden="false" customHeight="false" outlineLevel="0" collapsed="false">
      <c r="A9" s="34"/>
      <c r="B9" s="38" t="n">
        <v>134578</v>
      </c>
      <c r="C9" s="34" t="s">
        <v>38</v>
      </c>
      <c r="D9" s="36" t="n">
        <v>4640</v>
      </c>
      <c r="E9" s="39" t="n">
        <v>136079400</v>
      </c>
      <c r="F9" s="39" t="n">
        <v>276000</v>
      </c>
      <c r="G9" s="39" t="n">
        <v>19000</v>
      </c>
      <c r="H9" s="39" t="n">
        <v>0</v>
      </c>
      <c r="I9" s="39" t="n">
        <v>314960</v>
      </c>
      <c r="J9" s="39"/>
      <c r="K9" s="39"/>
      <c r="L9" s="39" t="n">
        <v>135469440</v>
      </c>
      <c r="M9" s="40"/>
      <c r="N9" s="40"/>
      <c r="O9" s="41"/>
      <c r="P9" s="40"/>
      <c r="Q9" s="38" t="n">
        <v>134578</v>
      </c>
      <c r="R9" s="34" t="s">
        <v>38</v>
      </c>
      <c r="S9" s="39" t="n">
        <v>2337</v>
      </c>
      <c r="T9" s="39" t="n">
        <v>65980500</v>
      </c>
      <c r="U9" s="42" t="n">
        <v>0</v>
      </c>
      <c r="V9" s="42" t="n">
        <v>0</v>
      </c>
      <c r="W9" s="42" t="n">
        <v>0</v>
      </c>
      <c r="X9" s="42" t="n">
        <v>1530000</v>
      </c>
      <c r="Y9" s="42"/>
      <c r="Z9" s="42"/>
      <c r="AA9" s="42" t="n">
        <v>64450500</v>
      </c>
      <c r="AB9" s="34"/>
      <c r="AC9" s="34"/>
      <c r="AD9" s="43"/>
    </row>
    <row r="10" customFormat="false" ht="15" hidden="false" customHeight="false" outlineLevel="0" collapsed="false">
      <c r="A10" s="34"/>
      <c r="B10" s="38" t="n">
        <v>74556</v>
      </c>
      <c r="C10" s="34" t="s">
        <v>39</v>
      </c>
      <c r="D10" s="36" t="n">
        <v>2470</v>
      </c>
      <c r="E10" s="39" t="n">
        <v>84179650</v>
      </c>
      <c r="F10" s="39" t="n">
        <v>532500</v>
      </c>
      <c r="G10" s="39" t="n">
        <v>1950</v>
      </c>
      <c r="H10" s="39" t="n">
        <v>0</v>
      </c>
      <c r="I10" s="39" t="n">
        <v>170000</v>
      </c>
      <c r="J10" s="39"/>
      <c r="K10" s="39"/>
      <c r="L10" s="39" t="n">
        <v>83475200</v>
      </c>
      <c r="M10" s="40"/>
      <c r="N10" s="40"/>
      <c r="O10" s="41"/>
      <c r="P10" s="40"/>
      <c r="Q10" s="38" t="n">
        <v>74556</v>
      </c>
      <c r="R10" s="34" t="s">
        <v>39</v>
      </c>
      <c r="S10" s="39" t="n">
        <v>1872</v>
      </c>
      <c r="T10" s="39" t="n">
        <v>62711650</v>
      </c>
      <c r="U10" s="42" t="n">
        <v>787500</v>
      </c>
      <c r="V10" s="42" t="n">
        <v>0</v>
      </c>
      <c r="W10" s="42" t="n">
        <v>0</v>
      </c>
      <c r="X10" s="42" t="n">
        <v>0</v>
      </c>
      <c r="Y10" s="42"/>
      <c r="Z10" s="42"/>
      <c r="AA10" s="42" t="n">
        <v>61924150</v>
      </c>
      <c r="AB10" s="34"/>
      <c r="AC10" s="34"/>
      <c r="AD10" s="43"/>
    </row>
    <row r="11" customFormat="false" ht="15" hidden="false" customHeight="false" outlineLevel="0" collapsed="false">
      <c r="A11" s="34"/>
      <c r="B11" s="38" t="n">
        <v>74598</v>
      </c>
      <c r="C11" s="34" t="s">
        <v>40</v>
      </c>
      <c r="D11" s="36" t="n">
        <v>11</v>
      </c>
      <c r="E11" s="39" t="n">
        <v>1188000</v>
      </c>
      <c r="F11" s="39" t="n">
        <v>0</v>
      </c>
      <c r="G11" s="39" t="n">
        <v>0</v>
      </c>
      <c r="H11" s="39" t="n">
        <v>0</v>
      </c>
      <c r="I11" s="39" t="n">
        <v>0</v>
      </c>
      <c r="J11" s="39"/>
      <c r="K11" s="39"/>
      <c r="L11" s="39" t="n">
        <v>1188000</v>
      </c>
      <c r="M11" s="40"/>
      <c r="N11" s="40"/>
      <c r="O11" s="41"/>
      <c r="P11" s="40"/>
      <c r="Q11" s="38" t="n">
        <v>74598</v>
      </c>
      <c r="R11" s="34" t="s">
        <v>40</v>
      </c>
      <c r="S11" s="39" t="n">
        <v>1</v>
      </c>
      <c r="T11" s="39" t="n">
        <v>189169</v>
      </c>
      <c r="U11" s="42" t="n">
        <v>0</v>
      </c>
      <c r="V11" s="42" t="n">
        <v>3783.38</v>
      </c>
      <c r="W11" s="42" t="n">
        <v>0</v>
      </c>
      <c r="X11" s="42" t="n">
        <v>0</v>
      </c>
      <c r="Y11" s="42"/>
      <c r="Z11" s="42"/>
      <c r="AA11" s="42" t="n">
        <v>185385.62</v>
      </c>
      <c r="AB11" s="34"/>
      <c r="AC11" s="34"/>
      <c r="AD11" s="43"/>
    </row>
    <row r="12" customFormat="false" ht="15" hidden="false" customHeight="false" outlineLevel="0" collapsed="false">
      <c r="A12" s="34"/>
      <c r="B12" s="38" t="s">
        <v>41</v>
      </c>
      <c r="C12" s="34" t="s">
        <v>42</v>
      </c>
      <c r="D12" s="36" t="n">
        <v>703</v>
      </c>
      <c r="E12" s="39" t="n">
        <v>21090000</v>
      </c>
      <c r="F12" s="39" t="n">
        <v>0</v>
      </c>
      <c r="G12" s="39" t="n">
        <v>0</v>
      </c>
      <c r="H12" s="39" t="n">
        <v>0</v>
      </c>
      <c r="I12" s="39" t="n">
        <v>0</v>
      </c>
      <c r="J12" s="39"/>
      <c r="K12" s="39"/>
      <c r="L12" s="39" t="n">
        <v>21090000</v>
      </c>
      <c r="M12" s="40"/>
      <c r="N12" s="40"/>
      <c r="O12" s="41"/>
      <c r="P12" s="40"/>
      <c r="Q12" s="38" t="s">
        <v>41</v>
      </c>
      <c r="R12" s="34" t="s">
        <v>42</v>
      </c>
      <c r="S12" s="39" t="n">
        <v>1692</v>
      </c>
      <c r="T12" s="39" t="n">
        <v>50760000</v>
      </c>
      <c r="U12" s="42" t="n">
        <v>0</v>
      </c>
      <c r="V12" s="42" t="n">
        <v>0</v>
      </c>
      <c r="W12" s="42" t="n">
        <v>0</v>
      </c>
      <c r="X12" s="42" t="n">
        <v>0</v>
      </c>
      <c r="Y12" s="42"/>
      <c r="Z12" s="42"/>
      <c r="AA12" s="42" t="n">
        <v>50760000</v>
      </c>
      <c r="AB12" s="34"/>
      <c r="AC12" s="34"/>
      <c r="AD12" s="43"/>
    </row>
    <row r="13" customFormat="false" ht="15" hidden="false" customHeight="false" outlineLevel="0" collapsed="false">
      <c r="A13" s="34"/>
      <c r="B13" s="38" t="n">
        <v>74559</v>
      </c>
      <c r="C13" s="34" t="s">
        <v>43</v>
      </c>
      <c r="D13" s="36" t="n">
        <v>91200</v>
      </c>
      <c r="E13" s="39" t="n">
        <v>1432840200</v>
      </c>
      <c r="F13" s="39" t="n">
        <v>5629500</v>
      </c>
      <c r="G13" s="39" t="n">
        <v>108000</v>
      </c>
      <c r="H13" s="39" t="n">
        <v>0</v>
      </c>
      <c r="I13" s="39" t="n">
        <v>575300</v>
      </c>
      <c r="J13" s="39"/>
      <c r="K13" s="39"/>
      <c r="L13" s="39" t="n">
        <v>1426527400</v>
      </c>
      <c r="M13" s="40"/>
      <c r="N13" s="40"/>
      <c r="O13" s="41"/>
      <c r="P13" s="40"/>
      <c r="Q13" s="38" t="n">
        <v>74559</v>
      </c>
      <c r="R13" s="34" t="s">
        <v>43</v>
      </c>
      <c r="S13" s="39" t="n">
        <v>44774</v>
      </c>
      <c r="T13" s="39" t="n">
        <v>690872419</v>
      </c>
      <c r="U13" s="42" t="n">
        <v>460632</v>
      </c>
      <c r="V13" s="42" t="n">
        <v>198000</v>
      </c>
      <c r="W13" s="42" t="n">
        <v>0</v>
      </c>
      <c r="X13" s="42" t="n">
        <v>37500</v>
      </c>
      <c r="Y13" s="42"/>
      <c r="Z13" s="42"/>
      <c r="AA13" s="42" t="n">
        <v>690176287</v>
      </c>
      <c r="AB13" s="34"/>
      <c r="AC13" s="34"/>
      <c r="AD13" s="43"/>
    </row>
    <row r="14" customFormat="false" ht="15" hidden="false" customHeight="false" outlineLevel="0" collapsed="false">
      <c r="A14" s="34"/>
      <c r="B14" s="38" t="n">
        <v>74561</v>
      </c>
      <c r="C14" s="34" t="s">
        <v>44</v>
      </c>
      <c r="D14" s="36" t="n">
        <v>22495</v>
      </c>
      <c r="E14" s="39" t="n">
        <v>982585550</v>
      </c>
      <c r="F14" s="39" t="n">
        <v>26290075</v>
      </c>
      <c r="G14" s="39" t="n">
        <v>3758725</v>
      </c>
      <c r="H14" s="39" t="n">
        <v>0</v>
      </c>
      <c r="I14" s="39" t="n">
        <v>5299200</v>
      </c>
      <c r="J14" s="39"/>
      <c r="K14" s="39"/>
      <c r="L14" s="39" t="n">
        <v>947237550</v>
      </c>
      <c r="M14" s="40"/>
      <c r="N14" s="40"/>
      <c r="O14" s="41"/>
      <c r="P14" s="40"/>
      <c r="Q14" s="38" t="n">
        <v>74561</v>
      </c>
      <c r="R14" s="34" t="s">
        <v>44</v>
      </c>
      <c r="S14" s="39" t="n">
        <v>9801</v>
      </c>
      <c r="T14" s="39" t="n">
        <v>413931750</v>
      </c>
      <c r="U14" s="42" t="n">
        <v>12110500</v>
      </c>
      <c r="V14" s="42" t="n">
        <v>4000850</v>
      </c>
      <c r="W14" s="42" t="n">
        <v>0</v>
      </c>
      <c r="X14" s="42" t="n">
        <v>1480000</v>
      </c>
      <c r="Y14" s="42"/>
      <c r="Z14" s="42"/>
      <c r="AA14" s="42" t="n">
        <v>396340400</v>
      </c>
      <c r="AB14" s="34"/>
      <c r="AC14" s="34"/>
      <c r="AD14" s="43"/>
    </row>
    <row r="15" customFormat="false" ht="15" hidden="false" customHeight="false" outlineLevel="0" collapsed="false">
      <c r="A15" s="34"/>
      <c r="B15" s="38" t="n">
        <v>81111</v>
      </c>
      <c r="C15" s="34" t="s">
        <v>45</v>
      </c>
      <c r="D15" s="36"/>
      <c r="E15" s="39"/>
      <c r="F15" s="39"/>
      <c r="G15" s="39"/>
      <c r="H15" s="39"/>
      <c r="I15" s="39"/>
      <c r="J15" s="39"/>
      <c r="K15" s="39"/>
      <c r="L15" s="39"/>
      <c r="M15" s="40"/>
      <c r="N15" s="40"/>
      <c r="O15" s="41"/>
      <c r="P15" s="40"/>
      <c r="Q15" s="38" t="n">
        <v>81111</v>
      </c>
      <c r="R15" s="34" t="s">
        <v>45</v>
      </c>
      <c r="S15" s="39" t="n">
        <v>92</v>
      </c>
      <c r="T15" s="39" t="n">
        <v>0</v>
      </c>
      <c r="U15" s="42" t="n">
        <v>0</v>
      </c>
      <c r="V15" s="42" t="n">
        <v>0</v>
      </c>
      <c r="W15" s="42" t="n">
        <v>0</v>
      </c>
      <c r="X15" s="42" t="n">
        <v>0</v>
      </c>
      <c r="Y15" s="42"/>
      <c r="Z15" s="42"/>
      <c r="AA15" s="42" t="n">
        <v>0</v>
      </c>
      <c r="AB15" s="34"/>
      <c r="AC15" s="34"/>
      <c r="AD15" s="43"/>
    </row>
    <row r="16" customFormat="false" ht="15" hidden="false" customHeight="false" outlineLevel="0" collapsed="false">
      <c r="A16" s="34"/>
      <c r="B16" s="38" t="n">
        <v>19310</v>
      </c>
      <c r="C16" s="34" t="s">
        <v>46</v>
      </c>
      <c r="D16" s="36" t="n">
        <v>91200</v>
      </c>
      <c r="E16" s="39" t="n">
        <v>0</v>
      </c>
      <c r="F16" s="39" t="n">
        <v>0</v>
      </c>
      <c r="G16" s="39" t="n">
        <v>0</v>
      </c>
      <c r="H16" s="39" t="n">
        <v>0</v>
      </c>
      <c r="I16" s="39" t="n">
        <v>0</v>
      </c>
      <c r="J16" s="39"/>
      <c r="K16" s="39"/>
      <c r="L16" s="39" t="n">
        <v>0</v>
      </c>
      <c r="M16" s="40"/>
      <c r="N16" s="40"/>
      <c r="O16" s="41"/>
      <c r="P16" s="40"/>
      <c r="Q16" s="38" t="n">
        <v>19310</v>
      </c>
      <c r="R16" s="34" t="s">
        <v>46</v>
      </c>
      <c r="S16" s="39" t="n">
        <v>44774</v>
      </c>
      <c r="T16" s="39" t="n">
        <v>0</v>
      </c>
      <c r="U16" s="42" t="n">
        <v>0</v>
      </c>
      <c r="V16" s="42" t="n">
        <v>0</v>
      </c>
      <c r="W16" s="42" t="n">
        <v>0</v>
      </c>
      <c r="X16" s="42" t="n">
        <v>0</v>
      </c>
      <c r="Y16" s="42"/>
      <c r="Z16" s="42"/>
      <c r="AA16" s="42" t="n">
        <v>0</v>
      </c>
      <c r="AB16" s="34"/>
      <c r="AC16" s="34"/>
      <c r="AD16" s="43"/>
    </row>
    <row r="17" customFormat="false" ht="15" hidden="false" customHeight="false" outlineLevel="0" collapsed="false">
      <c r="A17" s="34"/>
      <c r="B17" s="38" t="n">
        <v>10345439</v>
      </c>
      <c r="C17" s="34" t="s">
        <v>47</v>
      </c>
      <c r="D17" s="36"/>
      <c r="E17" s="39"/>
      <c r="F17" s="39"/>
      <c r="G17" s="39"/>
      <c r="H17" s="39"/>
      <c r="I17" s="39"/>
      <c r="J17" s="39"/>
      <c r="K17" s="39"/>
      <c r="L17" s="39"/>
      <c r="M17" s="40"/>
      <c r="N17" s="40"/>
      <c r="O17" s="41"/>
      <c r="P17" s="40"/>
      <c r="Q17" s="38" t="n">
        <v>10345439</v>
      </c>
      <c r="R17" s="34" t="s">
        <v>47</v>
      </c>
      <c r="S17" s="39" t="n">
        <v>19</v>
      </c>
      <c r="T17" s="39" t="n">
        <v>0</v>
      </c>
      <c r="U17" s="42" t="n">
        <v>0</v>
      </c>
      <c r="V17" s="42" t="n">
        <v>0</v>
      </c>
      <c r="W17" s="42" t="n">
        <v>0</v>
      </c>
      <c r="X17" s="42" t="n">
        <v>0</v>
      </c>
      <c r="Y17" s="42"/>
      <c r="Z17" s="42"/>
      <c r="AA17" s="42" t="n">
        <v>0</v>
      </c>
      <c r="AB17" s="34"/>
      <c r="AC17" s="34"/>
      <c r="AD17" s="43"/>
    </row>
    <row r="18" customFormat="false" ht="15" hidden="false" customHeight="false" outlineLevel="0" collapsed="false">
      <c r="A18" s="34"/>
      <c r="B18" s="38" t="n">
        <v>70022</v>
      </c>
      <c r="C18" s="34" t="s">
        <v>48</v>
      </c>
      <c r="D18" s="36"/>
      <c r="E18" s="39"/>
      <c r="F18" s="39"/>
      <c r="G18" s="39"/>
      <c r="H18" s="39"/>
      <c r="I18" s="39"/>
      <c r="J18" s="39"/>
      <c r="K18" s="39"/>
      <c r="L18" s="39"/>
      <c r="M18" s="40"/>
      <c r="N18" s="40"/>
      <c r="O18" s="41"/>
      <c r="P18" s="40"/>
      <c r="Q18" s="38" t="n">
        <v>70022</v>
      </c>
      <c r="R18" s="34" t="s">
        <v>48</v>
      </c>
      <c r="S18" s="39" t="n">
        <v>8</v>
      </c>
      <c r="T18" s="39" t="n">
        <v>0</v>
      </c>
      <c r="U18" s="42" t="n">
        <v>0</v>
      </c>
      <c r="V18" s="42" t="n">
        <v>0</v>
      </c>
      <c r="W18" s="42" t="n">
        <v>0</v>
      </c>
      <c r="X18" s="42" t="n">
        <v>0</v>
      </c>
      <c r="Y18" s="42"/>
      <c r="Z18" s="42"/>
      <c r="AA18" s="42" t="n">
        <v>0</v>
      </c>
      <c r="AB18" s="34"/>
      <c r="AC18" s="34"/>
      <c r="AD18" s="43"/>
    </row>
    <row r="19" customFormat="false" ht="15" hidden="false" customHeight="false" outlineLevel="0" collapsed="false">
      <c r="A19" s="34"/>
      <c r="B19" s="38" t="s">
        <v>49</v>
      </c>
      <c r="C19" s="34" t="s">
        <v>50</v>
      </c>
      <c r="D19" s="36" t="n">
        <v>0</v>
      </c>
      <c r="E19" s="39" t="n">
        <v>0</v>
      </c>
      <c r="F19" s="39" t="n">
        <v>0</v>
      </c>
      <c r="G19" s="39" t="n">
        <v>0</v>
      </c>
      <c r="H19" s="39" t="n">
        <v>0</v>
      </c>
      <c r="I19" s="39" t="n">
        <v>0</v>
      </c>
      <c r="J19" s="39"/>
      <c r="K19" s="39"/>
      <c r="L19" s="39" t="n">
        <v>0</v>
      </c>
      <c r="M19" s="40"/>
      <c r="N19" s="40"/>
      <c r="O19" s="41"/>
      <c r="P19" s="40"/>
      <c r="Q19" s="38" t="s">
        <v>49</v>
      </c>
      <c r="R19" s="34" t="s">
        <v>50</v>
      </c>
      <c r="S19" s="39"/>
      <c r="T19" s="39"/>
      <c r="U19" s="42"/>
      <c r="V19" s="42"/>
      <c r="W19" s="42"/>
      <c r="X19" s="42"/>
      <c r="Y19" s="42"/>
      <c r="Z19" s="42"/>
      <c r="AA19" s="42"/>
      <c r="AB19" s="34"/>
      <c r="AC19" s="34"/>
      <c r="AD19" s="43"/>
    </row>
    <row r="20" customFormat="false" ht="15" hidden="false" customHeight="false" outlineLevel="0" collapsed="false">
      <c r="A20" s="34"/>
      <c r="B20" s="38" t="n">
        <v>137295</v>
      </c>
      <c r="C20" s="34" t="s">
        <v>51</v>
      </c>
      <c r="D20" s="36" t="n">
        <v>3</v>
      </c>
      <c r="E20" s="39" t="n">
        <v>93000</v>
      </c>
      <c r="F20" s="39" t="n">
        <v>0</v>
      </c>
      <c r="G20" s="39" t="n">
        <v>0</v>
      </c>
      <c r="H20" s="39" t="n">
        <v>0</v>
      </c>
      <c r="I20" s="39" t="n">
        <v>0</v>
      </c>
      <c r="J20" s="39"/>
      <c r="K20" s="39"/>
      <c r="L20" s="39" t="n">
        <v>93000</v>
      </c>
      <c r="M20" s="40"/>
      <c r="N20" s="40"/>
      <c r="O20" s="41"/>
      <c r="P20" s="40"/>
      <c r="Q20" s="38" t="n">
        <v>137295</v>
      </c>
      <c r="R20" s="34" t="s">
        <v>51</v>
      </c>
      <c r="S20" s="39"/>
      <c r="T20" s="39"/>
      <c r="U20" s="42"/>
      <c r="V20" s="42"/>
      <c r="W20" s="42"/>
      <c r="X20" s="42"/>
      <c r="Y20" s="42"/>
      <c r="Z20" s="42"/>
      <c r="AA20" s="42"/>
      <c r="AB20" s="34"/>
      <c r="AC20" s="34"/>
      <c r="AD20" s="43"/>
    </row>
    <row r="21" customFormat="false" ht="15" hidden="false" customHeight="false" outlineLevel="0" collapsed="false">
      <c r="A21" s="34"/>
      <c r="B21" s="38" t="s">
        <v>52</v>
      </c>
      <c r="C21" s="34" t="s">
        <v>53</v>
      </c>
      <c r="D21" s="36" t="n">
        <v>4596</v>
      </c>
      <c r="E21" s="39" t="n">
        <v>15322110</v>
      </c>
      <c r="F21" s="39" t="n">
        <v>2135001</v>
      </c>
      <c r="G21" s="39" t="n">
        <v>0</v>
      </c>
      <c r="H21" s="39" t="n">
        <v>0</v>
      </c>
      <c r="I21" s="39" t="n">
        <v>0</v>
      </c>
      <c r="J21" s="39"/>
      <c r="K21" s="39"/>
      <c r="L21" s="39" t="n">
        <v>13187109</v>
      </c>
      <c r="M21" s="40"/>
      <c r="N21" s="40"/>
      <c r="O21" s="41"/>
      <c r="P21" s="40"/>
      <c r="Q21" s="38" t="s">
        <v>52</v>
      </c>
      <c r="R21" s="34" t="s">
        <v>53</v>
      </c>
      <c r="S21" s="39"/>
      <c r="T21" s="39"/>
      <c r="U21" s="42"/>
      <c r="V21" s="42"/>
      <c r="W21" s="42"/>
      <c r="X21" s="42"/>
      <c r="Y21" s="42"/>
      <c r="Z21" s="42"/>
      <c r="AA21" s="42"/>
      <c r="AB21" s="34"/>
      <c r="AC21" s="34"/>
      <c r="AD21" s="43"/>
    </row>
    <row r="22" customFormat="false" ht="15" hidden="false" customHeight="false" outlineLevel="0" collapsed="false">
      <c r="A22" s="34"/>
      <c r="B22" s="38" t="n">
        <v>145141</v>
      </c>
      <c r="C22" s="34" t="s">
        <v>54</v>
      </c>
      <c r="D22" s="36" t="n">
        <v>350</v>
      </c>
      <c r="E22" s="39" t="n">
        <v>14474000</v>
      </c>
      <c r="F22" s="39" t="n">
        <v>-161500</v>
      </c>
      <c r="G22" s="39" t="n">
        <v>-290500</v>
      </c>
      <c r="H22" s="39" t="n">
        <v>0</v>
      </c>
      <c r="I22" s="39" t="n">
        <v>167500</v>
      </c>
      <c r="J22" s="39"/>
      <c r="K22" s="39"/>
      <c r="L22" s="39" t="n">
        <v>14758500</v>
      </c>
      <c r="M22" s="40"/>
      <c r="N22" s="40"/>
      <c r="O22" s="41"/>
      <c r="P22" s="40"/>
      <c r="Q22" s="38" t="n">
        <v>145141</v>
      </c>
      <c r="R22" s="34" t="s">
        <v>54</v>
      </c>
      <c r="S22" s="39" t="n">
        <v>1135</v>
      </c>
      <c r="T22" s="39" t="n">
        <v>41906300</v>
      </c>
      <c r="U22" s="42" t="n">
        <v>3700000</v>
      </c>
      <c r="V22" s="42" t="n">
        <v>1587500</v>
      </c>
      <c r="W22" s="42" t="n">
        <v>0</v>
      </c>
      <c r="X22" s="42" t="n">
        <v>0</v>
      </c>
      <c r="Y22" s="42"/>
      <c r="Z22" s="42"/>
      <c r="AA22" s="42" t="n">
        <v>36618800</v>
      </c>
      <c r="AB22" s="34"/>
      <c r="AC22" s="34"/>
      <c r="AD22" s="43"/>
    </row>
    <row r="23" customFormat="false" ht="15" hidden="false" customHeight="false" outlineLevel="0" collapsed="false">
      <c r="A23" s="34"/>
      <c r="B23" s="38" t="s">
        <v>55</v>
      </c>
      <c r="C23" s="34" t="s">
        <v>56</v>
      </c>
      <c r="D23" s="36" t="n">
        <v>4194</v>
      </c>
      <c r="E23" s="39" t="n">
        <v>13981842</v>
      </c>
      <c r="F23" s="39" t="n">
        <v>0</v>
      </c>
      <c r="G23" s="39" t="n">
        <v>0</v>
      </c>
      <c r="H23" s="39" t="n">
        <v>0</v>
      </c>
      <c r="I23" s="39" t="n">
        <v>0</v>
      </c>
      <c r="J23" s="39"/>
      <c r="K23" s="39"/>
      <c r="L23" s="39" t="n">
        <v>13981842</v>
      </c>
      <c r="M23" s="40"/>
      <c r="N23" s="40"/>
      <c r="O23" s="41"/>
      <c r="P23" s="40"/>
      <c r="Q23" s="38" t="s">
        <v>55</v>
      </c>
      <c r="R23" s="34" t="s">
        <v>56</v>
      </c>
      <c r="S23" s="39"/>
      <c r="T23" s="39"/>
      <c r="U23" s="42"/>
      <c r="V23" s="42"/>
      <c r="W23" s="42"/>
      <c r="X23" s="42"/>
      <c r="Y23" s="42"/>
      <c r="Z23" s="42"/>
      <c r="AA23" s="42"/>
      <c r="AB23" s="34"/>
      <c r="AC23" s="34"/>
      <c r="AD23" s="43"/>
    </row>
    <row r="24" customFormat="false" ht="15" hidden="false" customHeight="false" outlineLevel="0" collapsed="false">
      <c r="A24" s="34"/>
      <c r="B24" s="38" t="n">
        <v>145144</v>
      </c>
      <c r="C24" s="34" t="s">
        <v>57</v>
      </c>
      <c r="D24" s="36" t="n">
        <v>123</v>
      </c>
      <c r="E24" s="39" t="n">
        <v>4836400</v>
      </c>
      <c r="F24" s="39" t="n">
        <v>117000</v>
      </c>
      <c r="G24" s="39" t="n">
        <v>7500</v>
      </c>
      <c r="H24" s="39" t="n">
        <v>0</v>
      </c>
      <c r="I24" s="39" t="n">
        <v>0</v>
      </c>
      <c r="J24" s="39"/>
      <c r="K24" s="39"/>
      <c r="L24" s="39" t="n">
        <v>4711900</v>
      </c>
      <c r="M24" s="40"/>
      <c r="N24" s="40"/>
      <c r="O24" s="41"/>
      <c r="P24" s="40"/>
      <c r="Q24" s="38" t="n">
        <v>145144</v>
      </c>
      <c r="R24" s="34" t="s">
        <v>57</v>
      </c>
      <c r="S24" s="39" t="n">
        <v>134</v>
      </c>
      <c r="T24" s="39" t="n">
        <v>4988000</v>
      </c>
      <c r="U24" s="42" t="n">
        <v>0</v>
      </c>
      <c r="V24" s="42" t="n">
        <v>0</v>
      </c>
      <c r="W24" s="42" t="n">
        <v>0</v>
      </c>
      <c r="X24" s="42" t="n">
        <v>0</v>
      </c>
      <c r="Y24" s="42"/>
      <c r="Z24" s="42"/>
      <c r="AA24" s="42" t="n">
        <v>4988000</v>
      </c>
      <c r="AB24" s="34"/>
      <c r="AC24" s="34"/>
      <c r="AD24" s="43"/>
    </row>
    <row r="25" customFormat="false" ht="15" hidden="false" customHeight="false" outlineLevel="0" collapsed="false">
      <c r="A25" s="34"/>
      <c r="B25" s="38" t="s">
        <v>58</v>
      </c>
      <c r="C25" s="34" t="s">
        <v>59</v>
      </c>
      <c r="D25" s="36" t="n">
        <v>4260</v>
      </c>
      <c r="E25" s="39" t="n">
        <v>14201886</v>
      </c>
      <c r="F25" s="39" t="n">
        <v>0</v>
      </c>
      <c r="G25" s="39" t="n">
        <v>0</v>
      </c>
      <c r="H25" s="39" t="n">
        <v>0</v>
      </c>
      <c r="I25" s="39" t="n">
        <v>0</v>
      </c>
      <c r="J25" s="39"/>
      <c r="K25" s="39"/>
      <c r="L25" s="39" t="n">
        <v>14201886</v>
      </c>
      <c r="M25" s="40"/>
      <c r="N25" s="40"/>
      <c r="O25" s="41"/>
      <c r="P25" s="40"/>
      <c r="Q25" s="38" t="s">
        <v>58</v>
      </c>
      <c r="R25" s="34" t="s">
        <v>59</v>
      </c>
      <c r="S25" s="39"/>
      <c r="T25" s="39"/>
      <c r="U25" s="42"/>
      <c r="V25" s="42"/>
      <c r="W25" s="42"/>
      <c r="X25" s="42"/>
      <c r="Y25" s="42"/>
      <c r="Z25" s="42"/>
      <c r="AA25" s="42"/>
      <c r="AB25" s="34"/>
      <c r="AC25" s="34"/>
      <c r="AD25" s="43"/>
    </row>
    <row r="26" customFormat="false" ht="15" hidden="false" customHeight="false" outlineLevel="0" collapsed="false">
      <c r="A26" s="34"/>
      <c r="B26" s="38" t="n">
        <v>145143</v>
      </c>
      <c r="C26" s="34" t="s">
        <v>60</v>
      </c>
      <c r="D26" s="36" t="n">
        <v>33</v>
      </c>
      <c r="E26" s="39" t="n">
        <v>1542300</v>
      </c>
      <c r="F26" s="39" t="n">
        <v>132000</v>
      </c>
      <c r="G26" s="39" t="n">
        <v>9000</v>
      </c>
      <c r="H26" s="39" t="n">
        <v>0</v>
      </c>
      <c r="I26" s="39" t="n">
        <v>0</v>
      </c>
      <c r="J26" s="39"/>
      <c r="K26" s="39"/>
      <c r="L26" s="39" t="n">
        <v>1401300</v>
      </c>
      <c r="M26" s="40"/>
      <c r="N26" s="40"/>
      <c r="O26" s="41"/>
      <c r="P26" s="40"/>
      <c r="Q26" s="38" t="n">
        <v>145143</v>
      </c>
      <c r="R26" s="34" t="s">
        <v>60</v>
      </c>
      <c r="S26" s="39" t="n">
        <v>340</v>
      </c>
      <c r="T26" s="39" t="n">
        <v>12592500</v>
      </c>
      <c r="U26" s="42" t="n">
        <v>0</v>
      </c>
      <c r="V26" s="42" t="n">
        <v>0</v>
      </c>
      <c r="W26" s="42" t="n">
        <v>0</v>
      </c>
      <c r="X26" s="42" t="n">
        <v>0</v>
      </c>
      <c r="Y26" s="42"/>
      <c r="Z26" s="42"/>
      <c r="AA26" s="42" t="n">
        <v>12592500</v>
      </c>
      <c r="AB26" s="34"/>
      <c r="AC26" s="34"/>
      <c r="AD26" s="43"/>
    </row>
    <row r="27" customFormat="false" ht="15" hidden="false" customHeight="false" outlineLevel="0" collapsed="false">
      <c r="A27" s="34"/>
      <c r="B27" s="38" t="s">
        <v>61</v>
      </c>
      <c r="C27" s="34" t="s">
        <v>62</v>
      </c>
      <c r="D27" s="36" t="n">
        <v>4188</v>
      </c>
      <c r="E27" s="39" t="n">
        <v>13961838</v>
      </c>
      <c r="F27" s="39" t="n">
        <v>0</v>
      </c>
      <c r="G27" s="39" t="n">
        <v>0</v>
      </c>
      <c r="H27" s="39" t="n">
        <v>0</v>
      </c>
      <c r="I27" s="39" t="n">
        <v>0</v>
      </c>
      <c r="J27" s="39"/>
      <c r="K27" s="39"/>
      <c r="L27" s="39" t="n">
        <v>13961838</v>
      </c>
      <c r="M27" s="40"/>
      <c r="N27" s="40"/>
      <c r="O27" s="41"/>
      <c r="P27" s="40"/>
      <c r="Q27" s="38" t="s">
        <v>61</v>
      </c>
      <c r="R27" s="34" t="s">
        <v>62</v>
      </c>
      <c r="S27" s="39"/>
      <c r="T27" s="39"/>
      <c r="U27" s="42"/>
      <c r="V27" s="42"/>
      <c r="W27" s="42"/>
      <c r="X27" s="42"/>
      <c r="Y27" s="42"/>
      <c r="Z27" s="42"/>
      <c r="AA27" s="42"/>
      <c r="AB27" s="34"/>
      <c r="AC27" s="34"/>
      <c r="AD27" s="43"/>
    </row>
    <row r="28" customFormat="false" ht="15" hidden="false" customHeight="false" outlineLevel="0" collapsed="false">
      <c r="A28" s="34"/>
      <c r="B28" s="38" t="n">
        <v>145679</v>
      </c>
      <c r="C28" s="34" t="s">
        <v>63</v>
      </c>
      <c r="D28" s="36" t="n">
        <v>105</v>
      </c>
      <c r="E28" s="39" t="n">
        <v>4169600</v>
      </c>
      <c r="F28" s="39" t="n">
        <v>201000</v>
      </c>
      <c r="G28" s="39" t="n">
        <v>6000</v>
      </c>
      <c r="H28" s="39" t="n">
        <v>0</v>
      </c>
      <c r="I28" s="39" t="n">
        <v>0</v>
      </c>
      <c r="J28" s="39"/>
      <c r="K28" s="39"/>
      <c r="L28" s="39" t="n">
        <v>3962600</v>
      </c>
      <c r="M28" s="40"/>
      <c r="N28" s="40"/>
      <c r="O28" s="41"/>
      <c r="P28" s="40"/>
      <c r="Q28" s="38" t="n">
        <v>145679</v>
      </c>
      <c r="R28" s="34" t="s">
        <v>63</v>
      </c>
      <c r="S28" s="39" t="n">
        <v>28</v>
      </c>
      <c r="T28" s="39" t="n">
        <v>1042500</v>
      </c>
      <c r="U28" s="42" t="n">
        <v>0</v>
      </c>
      <c r="V28" s="42" t="n">
        <v>0</v>
      </c>
      <c r="W28" s="42" t="n">
        <v>0</v>
      </c>
      <c r="X28" s="42" t="n">
        <v>0</v>
      </c>
      <c r="Y28" s="42"/>
      <c r="Z28" s="42"/>
      <c r="AA28" s="42" t="n">
        <v>1042500</v>
      </c>
      <c r="AB28" s="34"/>
      <c r="AC28" s="34"/>
      <c r="AD28" s="43"/>
    </row>
    <row r="29" customFormat="false" ht="15" hidden="false" customHeight="false" outlineLevel="0" collapsed="false">
      <c r="A29" s="34"/>
      <c r="B29" s="38" t="s">
        <v>64</v>
      </c>
      <c r="C29" s="34" t="s">
        <v>65</v>
      </c>
      <c r="D29" s="36" t="n">
        <v>390</v>
      </c>
      <c r="E29" s="39" t="n">
        <v>1027260</v>
      </c>
      <c r="F29" s="39" t="n">
        <v>0</v>
      </c>
      <c r="G29" s="39" t="n">
        <v>0</v>
      </c>
      <c r="H29" s="39" t="n">
        <v>0</v>
      </c>
      <c r="I29" s="39" t="n">
        <v>0</v>
      </c>
      <c r="J29" s="39"/>
      <c r="K29" s="39"/>
      <c r="L29" s="39" t="n">
        <v>1027260</v>
      </c>
      <c r="M29" s="40"/>
      <c r="N29" s="40"/>
      <c r="O29" s="41"/>
      <c r="P29" s="40"/>
      <c r="Q29" s="38" t="s">
        <v>64</v>
      </c>
      <c r="R29" s="34" t="s">
        <v>65</v>
      </c>
      <c r="S29" s="39"/>
      <c r="T29" s="39"/>
      <c r="U29" s="42"/>
      <c r="V29" s="42"/>
      <c r="W29" s="42"/>
      <c r="X29" s="42"/>
      <c r="Y29" s="42"/>
      <c r="Z29" s="42"/>
      <c r="AA29" s="42"/>
      <c r="AB29" s="34"/>
      <c r="AC29" s="34"/>
      <c r="AD29" s="43"/>
    </row>
    <row r="30" customFormat="false" ht="15" hidden="false" customHeight="false" outlineLevel="0" collapsed="false">
      <c r="A30" s="34"/>
      <c r="B30" s="38" t="n">
        <v>74565</v>
      </c>
      <c r="C30" s="34" t="s">
        <v>66</v>
      </c>
      <c r="D30" s="36" t="n">
        <v>1207</v>
      </c>
      <c r="E30" s="39" t="n">
        <v>37803450</v>
      </c>
      <c r="F30" s="39" t="n">
        <v>270500</v>
      </c>
      <c r="G30" s="39" t="n">
        <v>75000</v>
      </c>
      <c r="H30" s="39" t="n">
        <v>0</v>
      </c>
      <c r="I30" s="39" t="n">
        <v>500</v>
      </c>
      <c r="J30" s="39"/>
      <c r="K30" s="39"/>
      <c r="L30" s="39" t="n">
        <v>37457450</v>
      </c>
      <c r="M30" s="40"/>
      <c r="N30" s="40"/>
      <c r="O30" s="41"/>
      <c r="P30" s="40"/>
      <c r="Q30" s="38" t="n">
        <v>74565</v>
      </c>
      <c r="R30" s="34" t="s">
        <v>66</v>
      </c>
      <c r="S30" s="39" t="n">
        <v>1713</v>
      </c>
      <c r="T30" s="39" t="n">
        <v>62209600</v>
      </c>
      <c r="U30" s="42" t="n">
        <v>0</v>
      </c>
      <c r="V30" s="42" t="n">
        <v>2671342</v>
      </c>
      <c r="W30" s="42" t="n">
        <v>0</v>
      </c>
      <c r="X30" s="42" t="n">
        <v>0</v>
      </c>
      <c r="Y30" s="42"/>
      <c r="Z30" s="42"/>
      <c r="AA30" s="42" t="n">
        <v>59538258</v>
      </c>
      <c r="AB30" s="34"/>
      <c r="AC30" s="34"/>
      <c r="AD30" s="43"/>
    </row>
    <row r="31" customFormat="false" ht="15" hidden="false" customHeight="false" outlineLevel="0" collapsed="false">
      <c r="A31" s="34"/>
      <c r="B31" s="38" t="n">
        <v>173022</v>
      </c>
      <c r="C31" s="34" t="s">
        <v>67</v>
      </c>
      <c r="D31" s="36" t="n">
        <v>1086</v>
      </c>
      <c r="E31" s="39" t="n">
        <v>20409300</v>
      </c>
      <c r="F31" s="39" t="n">
        <v>12500</v>
      </c>
      <c r="G31" s="39" t="n">
        <v>120900</v>
      </c>
      <c r="H31" s="39" t="n">
        <v>0</v>
      </c>
      <c r="I31" s="39" t="n">
        <v>289000</v>
      </c>
      <c r="J31" s="39"/>
      <c r="K31" s="39"/>
      <c r="L31" s="39" t="n">
        <v>19986900</v>
      </c>
      <c r="M31" s="40"/>
      <c r="N31" s="40"/>
      <c r="O31" s="41"/>
      <c r="P31" s="40"/>
      <c r="Q31" s="38" t="n">
        <v>173022</v>
      </c>
      <c r="R31" s="34" t="s">
        <v>67</v>
      </c>
      <c r="S31" s="39" t="n">
        <v>714</v>
      </c>
      <c r="T31" s="39" t="n">
        <v>15179036</v>
      </c>
      <c r="U31" s="42" t="n">
        <v>0</v>
      </c>
      <c r="V31" s="42" t="n">
        <v>43160</v>
      </c>
      <c r="W31" s="42" t="n">
        <v>0</v>
      </c>
      <c r="X31" s="42" t="n">
        <v>100000</v>
      </c>
      <c r="Y31" s="42"/>
      <c r="Z31" s="42"/>
      <c r="AA31" s="42" t="n">
        <v>15035876</v>
      </c>
      <c r="AB31" s="34"/>
      <c r="AC31" s="34"/>
      <c r="AD31" s="43"/>
    </row>
    <row r="32" customFormat="false" ht="15" hidden="false" customHeight="false" outlineLevel="0" collapsed="false">
      <c r="A32" s="34"/>
      <c r="B32" s="38" t="s">
        <v>68</v>
      </c>
      <c r="C32" s="34" t="s">
        <v>69</v>
      </c>
      <c r="D32" s="36" t="n">
        <v>-6</v>
      </c>
      <c r="E32" s="39" t="n">
        <v>-135588</v>
      </c>
      <c r="F32" s="39" t="n">
        <v>0</v>
      </c>
      <c r="G32" s="39" t="n">
        <v>0</v>
      </c>
      <c r="H32" s="39" t="n">
        <v>0</v>
      </c>
      <c r="I32" s="39" t="n">
        <v>0</v>
      </c>
      <c r="J32" s="39"/>
      <c r="K32" s="39"/>
      <c r="L32" s="39" t="n">
        <v>-135588</v>
      </c>
      <c r="M32" s="40"/>
      <c r="N32" s="40"/>
      <c r="O32" s="41"/>
      <c r="P32" s="40"/>
      <c r="Q32" s="38" t="s">
        <v>68</v>
      </c>
      <c r="R32" s="34" t="s">
        <v>69</v>
      </c>
      <c r="S32" s="39"/>
      <c r="T32" s="39"/>
      <c r="U32" s="42"/>
      <c r="V32" s="42"/>
      <c r="W32" s="42"/>
      <c r="X32" s="42"/>
      <c r="Y32" s="42"/>
      <c r="Z32" s="42"/>
      <c r="AA32" s="42"/>
      <c r="AB32" s="34"/>
      <c r="AC32" s="34"/>
      <c r="AD32" s="43"/>
    </row>
    <row r="33" customFormat="false" ht="15" hidden="false" customHeight="false" outlineLevel="0" collapsed="false">
      <c r="A33" s="34"/>
      <c r="B33" s="38" t="s">
        <v>70</v>
      </c>
      <c r="C33" s="34" t="s">
        <v>71</v>
      </c>
      <c r="D33" s="36" t="n">
        <v>-1</v>
      </c>
      <c r="E33" s="39" t="n">
        <v>-1374</v>
      </c>
      <c r="F33" s="39" t="n">
        <v>0</v>
      </c>
      <c r="G33" s="39" t="n">
        <v>0</v>
      </c>
      <c r="H33" s="39" t="n">
        <v>0</v>
      </c>
      <c r="I33" s="39" t="n">
        <v>0</v>
      </c>
      <c r="J33" s="39"/>
      <c r="K33" s="39"/>
      <c r="L33" s="39" t="n">
        <v>-1374</v>
      </c>
      <c r="M33" s="40"/>
      <c r="N33" s="40"/>
      <c r="O33" s="41"/>
      <c r="P33" s="40"/>
      <c r="Q33" s="38" t="s">
        <v>70</v>
      </c>
      <c r="R33" s="34" t="s">
        <v>71</v>
      </c>
      <c r="S33" s="39"/>
      <c r="T33" s="39"/>
      <c r="U33" s="42"/>
      <c r="V33" s="42"/>
      <c r="W33" s="42"/>
      <c r="X33" s="42"/>
      <c r="Y33" s="42"/>
      <c r="Z33" s="42"/>
      <c r="AA33" s="42"/>
      <c r="AB33" s="34"/>
      <c r="AC33" s="34"/>
      <c r="AD33" s="43"/>
    </row>
    <row r="34" customFormat="false" ht="15" hidden="false" customHeight="false" outlineLevel="0" collapsed="false">
      <c r="A34" s="34"/>
      <c r="B34" s="38" t="n">
        <v>112839</v>
      </c>
      <c r="C34" s="34" t="s">
        <v>72</v>
      </c>
      <c r="D34" s="36" t="n">
        <v>256</v>
      </c>
      <c r="E34" s="39" t="n">
        <v>7003600</v>
      </c>
      <c r="F34" s="39" t="n">
        <v>10000</v>
      </c>
      <c r="G34" s="39" t="n">
        <v>0</v>
      </c>
      <c r="H34" s="39" t="n">
        <v>0</v>
      </c>
      <c r="I34" s="39" t="n">
        <v>0</v>
      </c>
      <c r="J34" s="39"/>
      <c r="K34" s="39"/>
      <c r="L34" s="39" t="n">
        <v>6993600</v>
      </c>
      <c r="M34" s="40"/>
      <c r="N34" s="40"/>
      <c r="O34" s="41"/>
      <c r="P34" s="40"/>
      <c r="Q34" s="38" t="n">
        <v>112839</v>
      </c>
      <c r="R34" s="34" t="s">
        <v>72</v>
      </c>
      <c r="S34" s="39" t="n">
        <v>447</v>
      </c>
      <c r="T34" s="39" t="n">
        <v>14451500</v>
      </c>
      <c r="U34" s="42" t="n">
        <v>0</v>
      </c>
      <c r="V34" s="42" t="n">
        <v>556080</v>
      </c>
      <c r="W34" s="42" t="n">
        <v>0</v>
      </c>
      <c r="X34" s="42" t="n">
        <v>0</v>
      </c>
      <c r="Y34" s="42"/>
      <c r="Z34" s="42"/>
      <c r="AA34" s="42" t="n">
        <v>13895420</v>
      </c>
      <c r="AB34" s="34"/>
      <c r="AC34" s="34"/>
      <c r="AD34" s="43"/>
    </row>
    <row r="35" customFormat="false" ht="15" hidden="false" customHeight="false" outlineLevel="0" collapsed="false">
      <c r="A35" s="34"/>
      <c r="B35" s="38" t="s">
        <v>73</v>
      </c>
      <c r="C35" s="34" t="s">
        <v>74</v>
      </c>
      <c r="D35" s="36" t="n">
        <v>5346</v>
      </c>
      <c r="E35" s="39" t="n">
        <v>6682500</v>
      </c>
      <c r="F35" s="39" t="n">
        <v>0</v>
      </c>
      <c r="G35" s="39" t="n">
        <v>0</v>
      </c>
      <c r="H35" s="39" t="n">
        <v>0</v>
      </c>
      <c r="I35" s="39" t="n">
        <v>0</v>
      </c>
      <c r="J35" s="39"/>
      <c r="K35" s="39"/>
      <c r="L35" s="39" t="n">
        <v>6682500</v>
      </c>
      <c r="M35" s="40"/>
      <c r="N35" s="40"/>
      <c r="O35" s="41"/>
      <c r="P35" s="40"/>
      <c r="Q35" s="38" t="s">
        <v>73</v>
      </c>
      <c r="R35" s="34" t="s">
        <v>74</v>
      </c>
      <c r="S35" s="39"/>
      <c r="T35" s="39"/>
      <c r="U35" s="42"/>
      <c r="V35" s="42"/>
      <c r="W35" s="42"/>
      <c r="X35" s="42"/>
      <c r="Y35" s="42"/>
      <c r="Z35" s="42"/>
      <c r="AA35" s="42"/>
      <c r="AB35" s="34"/>
      <c r="AC35" s="34"/>
      <c r="AD35" s="43"/>
    </row>
    <row r="36" customFormat="false" ht="15" hidden="false" customHeight="false" outlineLevel="0" collapsed="false">
      <c r="A36" s="34"/>
      <c r="B36" s="38" t="s">
        <v>75</v>
      </c>
      <c r="C36" s="34" t="s">
        <v>76</v>
      </c>
      <c r="D36" s="36" t="n">
        <v>-1</v>
      </c>
      <c r="E36" s="39" t="n">
        <v>-1449</v>
      </c>
      <c r="F36" s="39" t="n">
        <v>0</v>
      </c>
      <c r="G36" s="39" t="n">
        <v>0</v>
      </c>
      <c r="H36" s="39" t="n">
        <v>0</v>
      </c>
      <c r="I36" s="39" t="n">
        <v>0</v>
      </c>
      <c r="J36" s="39"/>
      <c r="K36" s="39"/>
      <c r="L36" s="39" t="n">
        <v>-1449</v>
      </c>
      <c r="M36" s="40"/>
      <c r="N36" s="40"/>
      <c r="O36" s="41"/>
      <c r="P36" s="40"/>
      <c r="Q36" s="38" t="s">
        <v>75</v>
      </c>
      <c r="R36" s="34" t="s">
        <v>76</v>
      </c>
      <c r="S36" s="39"/>
      <c r="T36" s="39"/>
      <c r="U36" s="42"/>
      <c r="V36" s="42"/>
      <c r="W36" s="42"/>
      <c r="X36" s="42"/>
      <c r="Y36" s="42"/>
      <c r="Z36" s="42"/>
      <c r="AA36" s="42"/>
      <c r="AB36" s="34"/>
      <c r="AC36" s="34"/>
      <c r="AD36" s="43"/>
    </row>
    <row r="37" customFormat="false" ht="15" hidden="false" customHeight="false" outlineLevel="0" collapsed="false">
      <c r="A37" s="34"/>
      <c r="B37" s="38" t="n">
        <v>157095</v>
      </c>
      <c r="C37" s="34" t="s">
        <v>77</v>
      </c>
      <c r="D37" s="36" t="n">
        <v>1835</v>
      </c>
      <c r="E37" s="39" t="n">
        <v>54818500</v>
      </c>
      <c r="F37" s="39" t="n">
        <v>896500</v>
      </c>
      <c r="G37" s="39" t="n">
        <v>12000</v>
      </c>
      <c r="H37" s="39" t="n">
        <v>0</v>
      </c>
      <c r="I37" s="39" t="n">
        <v>150000</v>
      </c>
      <c r="J37" s="39"/>
      <c r="K37" s="39"/>
      <c r="L37" s="39" t="n">
        <v>53760000</v>
      </c>
      <c r="M37" s="40"/>
      <c r="N37" s="40"/>
      <c r="O37" s="41"/>
      <c r="P37" s="40"/>
      <c r="Q37" s="38" t="n">
        <v>157095</v>
      </c>
      <c r="R37" s="34" t="s">
        <v>77</v>
      </c>
      <c r="S37" s="39" t="n">
        <v>1676</v>
      </c>
      <c r="T37" s="39" t="n">
        <v>57440422</v>
      </c>
      <c r="U37" s="42" t="n">
        <v>168600</v>
      </c>
      <c r="V37" s="42" t="n">
        <v>2354580</v>
      </c>
      <c r="W37" s="42" t="n">
        <v>0</v>
      </c>
      <c r="X37" s="42" t="n">
        <v>0</v>
      </c>
      <c r="Y37" s="42"/>
      <c r="Z37" s="42"/>
      <c r="AA37" s="42" t="n">
        <v>54917242</v>
      </c>
      <c r="AB37" s="34"/>
      <c r="AC37" s="34"/>
      <c r="AD37" s="43"/>
    </row>
    <row r="38" customFormat="false" ht="15" hidden="false" customHeight="false" outlineLevel="0" collapsed="false">
      <c r="A38" s="34"/>
      <c r="B38" s="38" t="s">
        <v>78</v>
      </c>
      <c r="C38" s="34" t="s">
        <v>79</v>
      </c>
      <c r="D38" s="36" t="n">
        <v>-639</v>
      </c>
      <c r="E38" s="39" t="n">
        <v>-19170000</v>
      </c>
      <c r="F38" s="39" t="n">
        <v>0</v>
      </c>
      <c r="G38" s="39" t="n">
        <v>0</v>
      </c>
      <c r="H38" s="39" t="n">
        <v>0</v>
      </c>
      <c r="I38" s="39" t="n">
        <v>0</v>
      </c>
      <c r="J38" s="39"/>
      <c r="K38" s="39"/>
      <c r="L38" s="39" t="n">
        <v>-19170000</v>
      </c>
      <c r="M38" s="40"/>
      <c r="N38" s="40"/>
      <c r="O38" s="41"/>
      <c r="P38" s="40"/>
      <c r="Q38" s="38" t="s">
        <v>78</v>
      </c>
      <c r="R38" s="34" t="s">
        <v>79</v>
      </c>
      <c r="S38" s="39" t="n">
        <v>690</v>
      </c>
      <c r="T38" s="39" t="n">
        <v>20700000</v>
      </c>
      <c r="U38" s="42" t="n">
        <v>0</v>
      </c>
      <c r="V38" s="42" t="n">
        <v>0</v>
      </c>
      <c r="W38" s="42" t="n">
        <v>0</v>
      </c>
      <c r="X38" s="42" t="n">
        <v>0</v>
      </c>
      <c r="Y38" s="42"/>
      <c r="Z38" s="42"/>
      <c r="AA38" s="42" t="n">
        <v>20700000</v>
      </c>
      <c r="AB38" s="34"/>
      <c r="AC38" s="34"/>
      <c r="AD38" s="43"/>
    </row>
    <row r="39" customFormat="false" ht="15" hidden="false" customHeight="false" outlineLevel="0" collapsed="false">
      <c r="A39" s="34"/>
      <c r="B39" s="38" t="n">
        <v>74560</v>
      </c>
      <c r="C39" s="34" t="s">
        <v>80</v>
      </c>
      <c r="D39" s="36" t="n">
        <v>3970</v>
      </c>
      <c r="E39" s="39" t="n">
        <v>49786500</v>
      </c>
      <c r="F39" s="39" t="n">
        <v>0</v>
      </c>
      <c r="G39" s="39" t="n">
        <v>0</v>
      </c>
      <c r="H39" s="39" t="n">
        <v>0</v>
      </c>
      <c r="I39" s="39" t="n">
        <v>151800</v>
      </c>
      <c r="J39" s="39"/>
      <c r="K39" s="39"/>
      <c r="L39" s="39" t="n">
        <v>49634700</v>
      </c>
      <c r="M39" s="40"/>
      <c r="N39" s="40"/>
      <c r="O39" s="41"/>
      <c r="P39" s="40"/>
      <c r="Q39" s="38" t="n">
        <v>74560</v>
      </c>
      <c r="R39" s="34" t="s">
        <v>80</v>
      </c>
      <c r="S39" s="39" t="n">
        <v>12140</v>
      </c>
      <c r="T39" s="39" t="n">
        <v>169588190</v>
      </c>
      <c r="U39" s="42" t="n">
        <v>7243900</v>
      </c>
      <c r="V39" s="42" t="n">
        <v>26986363</v>
      </c>
      <c r="W39" s="42" t="n">
        <v>0</v>
      </c>
      <c r="X39" s="42" t="n">
        <v>0</v>
      </c>
      <c r="Y39" s="42"/>
      <c r="Z39" s="42"/>
      <c r="AA39" s="42" t="n">
        <v>135357927</v>
      </c>
      <c r="AB39" s="34"/>
      <c r="AC39" s="34"/>
      <c r="AD39" s="43"/>
    </row>
    <row r="40" customFormat="false" ht="15" hidden="false" customHeight="false" outlineLevel="0" collapsed="false">
      <c r="A40" s="34"/>
      <c r="B40" s="38" t="s">
        <v>81</v>
      </c>
      <c r="C40" s="34" t="s">
        <v>82</v>
      </c>
      <c r="D40" s="36" t="n">
        <v>-1124</v>
      </c>
      <c r="E40" s="39" t="n">
        <v>-1751192</v>
      </c>
      <c r="F40" s="39" t="n">
        <v>0</v>
      </c>
      <c r="G40" s="39" t="n">
        <v>0</v>
      </c>
      <c r="H40" s="39" t="n">
        <v>0</v>
      </c>
      <c r="I40" s="39" t="n">
        <v>0</v>
      </c>
      <c r="J40" s="39"/>
      <c r="K40" s="39"/>
      <c r="L40" s="39" t="n">
        <v>-1751192</v>
      </c>
      <c r="M40" s="40"/>
      <c r="N40" s="40"/>
      <c r="O40" s="41"/>
      <c r="P40" s="40"/>
      <c r="Q40" s="38" t="s">
        <v>81</v>
      </c>
      <c r="R40" s="34" t="s">
        <v>82</v>
      </c>
      <c r="S40" s="39"/>
      <c r="T40" s="39"/>
      <c r="U40" s="42"/>
      <c r="V40" s="42"/>
      <c r="W40" s="42"/>
      <c r="X40" s="42"/>
      <c r="Y40" s="42"/>
      <c r="Z40" s="42"/>
      <c r="AA40" s="42"/>
      <c r="AB40" s="34"/>
      <c r="AC40" s="34"/>
      <c r="AD40" s="43"/>
    </row>
    <row r="41" customFormat="false" ht="15" hidden="false" customHeight="false" outlineLevel="0" collapsed="false">
      <c r="A41" s="34"/>
      <c r="B41" s="38" t="n">
        <v>29310</v>
      </c>
      <c r="C41" s="34" t="s">
        <v>83</v>
      </c>
      <c r="D41" s="36" t="n">
        <v>3970</v>
      </c>
      <c r="E41" s="39" t="n">
        <v>0</v>
      </c>
      <c r="F41" s="39" t="n">
        <v>0</v>
      </c>
      <c r="G41" s="39" t="n">
        <v>0</v>
      </c>
      <c r="H41" s="39" t="n">
        <v>0</v>
      </c>
      <c r="I41" s="39" t="n">
        <v>0</v>
      </c>
      <c r="J41" s="39"/>
      <c r="K41" s="39"/>
      <c r="L41" s="39" t="n">
        <v>0</v>
      </c>
      <c r="M41" s="40"/>
      <c r="N41" s="40"/>
      <c r="O41" s="41"/>
      <c r="P41" s="40"/>
      <c r="Q41" s="38" t="n">
        <v>29310</v>
      </c>
      <c r="R41" s="34" t="s">
        <v>83</v>
      </c>
      <c r="S41" s="39" t="n">
        <v>12140</v>
      </c>
      <c r="T41" s="39" t="n">
        <v>0</v>
      </c>
      <c r="U41" s="42" t="n">
        <v>0</v>
      </c>
      <c r="V41" s="42" t="n">
        <v>0</v>
      </c>
      <c r="W41" s="42" t="n">
        <v>0</v>
      </c>
      <c r="X41" s="42" t="n">
        <v>0</v>
      </c>
      <c r="Y41" s="42"/>
      <c r="Z41" s="42"/>
      <c r="AA41" s="42" t="n">
        <v>0</v>
      </c>
      <c r="AB41" s="34"/>
      <c r="AC41" s="34"/>
      <c r="AD41" s="43"/>
    </row>
    <row r="42" customFormat="false" ht="15" hidden="false" customHeight="false" outlineLevel="0" collapsed="false">
      <c r="A42" s="34"/>
      <c r="B42" s="38"/>
      <c r="C42" s="34"/>
      <c r="D42" s="36"/>
      <c r="E42" s="39"/>
      <c r="F42" s="39"/>
      <c r="G42" s="39"/>
      <c r="H42" s="39"/>
      <c r="I42" s="39"/>
      <c r="J42" s="39"/>
      <c r="K42" s="39"/>
      <c r="L42" s="39"/>
      <c r="M42" s="40"/>
      <c r="N42" s="40"/>
      <c r="O42" s="41"/>
      <c r="P42" s="40"/>
      <c r="Q42" s="38"/>
      <c r="R42" s="34"/>
      <c r="S42" s="39"/>
      <c r="T42" s="39"/>
      <c r="U42" s="42"/>
      <c r="V42" s="42"/>
      <c r="W42" s="42"/>
      <c r="X42" s="42"/>
      <c r="Y42" s="42"/>
      <c r="Z42" s="42"/>
      <c r="AA42" s="42"/>
      <c r="AB42" s="34"/>
      <c r="AC42" s="34"/>
      <c r="AD42" s="43"/>
    </row>
    <row r="43" customFormat="false" ht="15" hidden="false" customHeight="false" outlineLevel="0" collapsed="false">
      <c r="A43" s="34"/>
      <c r="B43" s="38"/>
      <c r="C43" s="34"/>
      <c r="D43" s="36"/>
      <c r="E43" s="39"/>
      <c r="F43" s="39"/>
      <c r="G43" s="39"/>
      <c r="H43" s="39"/>
      <c r="I43" s="39"/>
      <c r="J43" s="39"/>
      <c r="K43" s="39"/>
      <c r="L43" s="39"/>
      <c r="M43" s="40"/>
      <c r="N43" s="40"/>
      <c r="O43" s="41"/>
      <c r="P43" s="40"/>
      <c r="Q43" s="38"/>
      <c r="R43" s="34"/>
      <c r="S43" s="39"/>
      <c r="T43" s="39"/>
      <c r="U43" s="42"/>
      <c r="V43" s="42"/>
      <c r="W43" s="42"/>
      <c r="X43" s="42"/>
      <c r="Y43" s="42"/>
      <c r="Z43" s="42"/>
      <c r="AA43" s="42"/>
      <c r="AB43" s="34"/>
      <c r="AC43" s="34"/>
      <c r="AD43" s="43"/>
    </row>
    <row r="44" customFormat="false" ht="15" hidden="false" customHeight="false" outlineLevel="0" collapsed="false">
      <c r="A44" s="34"/>
      <c r="B44" s="38"/>
      <c r="C44" s="34"/>
      <c r="D44" s="36"/>
      <c r="E44" s="39"/>
      <c r="F44" s="39"/>
      <c r="G44" s="39"/>
      <c r="H44" s="39"/>
      <c r="I44" s="39"/>
      <c r="J44" s="39"/>
      <c r="K44" s="39"/>
      <c r="L44" s="39"/>
      <c r="M44" s="40"/>
      <c r="N44" s="40"/>
      <c r="O44" s="41"/>
      <c r="P44" s="40"/>
      <c r="Q44" s="38"/>
      <c r="R44" s="34"/>
      <c r="S44" s="39"/>
      <c r="T44" s="39"/>
      <c r="U44" s="42"/>
      <c r="V44" s="42"/>
      <c r="W44" s="42"/>
      <c r="X44" s="42"/>
      <c r="Y44" s="42"/>
      <c r="Z44" s="42"/>
      <c r="AA44" s="42"/>
      <c r="AB44" s="34"/>
      <c r="AC44" s="34"/>
      <c r="AD44" s="43"/>
    </row>
    <row r="45" customFormat="false" ht="15" hidden="false" customHeight="false" outlineLevel="0" collapsed="false">
      <c r="A45" s="34"/>
      <c r="B45" s="38"/>
      <c r="C45" s="34"/>
      <c r="D45" s="36"/>
      <c r="E45" s="39"/>
      <c r="F45" s="39"/>
      <c r="G45" s="39"/>
      <c r="H45" s="39"/>
      <c r="I45" s="39"/>
      <c r="J45" s="39"/>
      <c r="K45" s="39"/>
      <c r="L45" s="39"/>
      <c r="M45" s="40"/>
      <c r="N45" s="40"/>
      <c r="O45" s="41"/>
      <c r="P45" s="40"/>
      <c r="Q45" s="38"/>
      <c r="R45" s="34"/>
      <c r="S45" s="39"/>
      <c r="T45" s="39"/>
      <c r="U45" s="42"/>
      <c r="V45" s="42"/>
      <c r="W45" s="42"/>
      <c r="X45" s="42"/>
      <c r="Y45" s="42"/>
      <c r="Z45" s="42"/>
      <c r="AA45" s="42"/>
      <c r="AB45" s="34"/>
      <c r="AC45" s="34"/>
      <c r="AD45" s="43"/>
    </row>
    <row r="46" s="19" customFormat="true" ht="15" hidden="false" customHeight="false" outlineLevel="0" collapsed="false">
      <c r="A46" s="44"/>
      <c r="B46" s="45"/>
      <c r="C46" s="40" t="s">
        <v>30</v>
      </c>
      <c r="D46" s="35"/>
      <c r="E46" s="42"/>
      <c r="F46" s="39"/>
      <c r="G46" s="39"/>
      <c r="H46" s="39"/>
      <c r="I46" s="39"/>
      <c r="J46" s="39"/>
      <c r="K46" s="39"/>
      <c r="L46" s="39"/>
      <c r="M46" s="46"/>
      <c r="N46" s="46"/>
      <c r="O46" s="41"/>
      <c r="P46" s="47"/>
      <c r="Q46" s="45"/>
      <c r="R46" s="40" t="s">
        <v>30</v>
      </c>
      <c r="S46" s="42"/>
      <c r="T46" s="42"/>
      <c r="U46" s="42"/>
      <c r="V46" s="42"/>
      <c r="W46" s="42"/>
      <c r="X46" s="42"/>
      <c r="Y46" s="42"/>
      <c r="Z46" s="42"/>
      <c r="AA46" s="39"/>
      <c r="AB46" s="48"/>
      <c r="AC46" s="48"/>
      <c r="AF46" s="17"/>
      <c r="AG46" s="17"/>
    </row>
    <row r="47" s="19" customFormat="true" ht="15" hidden="false" customHeight="false" outlineLevel="0" collapsed="false">
      <c r="A47" s="44"/>
      <c r="B47" s="45" t="n">
        <v>829207</v>
      </c>
      <c r="C47" s="40" t="s">
        <v>84</v>
      </c>
      <c r="D47" s="35"/>
      <c r="E47" s="42"/>
      <c r="F47" s="39"/>
      <c r="G47" s="39"/>
      <c r="H47" s="39"/>
      <c r="I47" s="39"/>
      <c r="J47" s="39"/>
      <c r="K47" s="39"/>
      <c r="L47" s="39"/>
      <c r="M47" s="46"/>
      <c r="N47" s="46"/>
      <c r="O47" s="41"/>
      <c r="P47" s="47"/>
      <c r="Q47" s="45" t="n">
        <v>829207</v>
      </c>
      <c r="R47" s="40" t="s">
        <v>84</v>
      </c>
      <c r="S47" s="42"/>
      <c r="T47" s="42"/>
      <c r="U47" s="42"/>
      <c r="V47" s="42"/>
      <c r="W47" s="42"/>
      <c r="X47" s="42"/>
      <c r="Y47" s="42"/>
      <c r="AA47" s="39"/>
      <c r="AB47" s="48"/>
      <c r="AC47" s="48"/>
      <c r="AF47" s="17"/>
      <c r="AG47" s="17"/>
    </row>
    <row r="48" s="19" customFormat="true" ht="15" hidden="false" customHeight="false" outlineLevel="0" collapsed="false">
      <c r="A48" s="44"/>
      <c r="B48" s="45"/>
      <c r="C48" s="40"/>
      <c r="D48" s="35"/>
      <c r="E48" s="42"/>
      <c r="F48" s="39"/>
      <c r="G48" s="39"/>
      <c r="H48" s="39"/>
      <c r="I48" s="39"/>
      <c r="J48" s="39"/>
      <c r="K48" s="39"/>
      <c r="L48" s="39"/>
      <c r="M48" s="46"/>
      <c r="N48" s="46"/>
      <c r="O48" s="41"/>
      <c r="P48" s="47"/>
      <c r="Q48" s="45"/>
      <c r="R48" s="40"/>
      <c r="S48" s="42"/>
      <c r="T48" s="42"/>
      <c r="U48" s="42"/>
      <c r="V48" s="42"/>
      <c r="W48" s="42"/>
      <c r="X48" s="42"/>
      <c r="Y48" s="42"/>
      <c r="Z48" s="42"/>
      <c r="AA48" s="39"/>
      <c r="AB48" s="48"/>
      <c r="AC48" s="48"/>
      <c r="AF48" s="17"/>
      <c r="AG48" s="17"/>
    </row>
    <row r="49" s="19" customFormat="true" ht="15" hidden="false" customHeight="false" outlineLevel="0" collapsed="false">
      <c r="A49" s="44"/>
      <c r="B49" s="45"/>
      <c r="C49" s="40"/>
      <c r="D49" s="35"/>
      <c r="E49" s="42"/>
      <c r="F49" s="39"/>
      <c r="G49" s="39"/>
      <c r="H49" s="39"/>
      <c r="I49" s="39"/>
      <c r="J49" s="39"/>
      <c r="K49" s="39"/>
      <c r="L49" s="39"/>
      <c r="M49" s="46"/>
      <c r="N49" s="46"/>
      <c r="O49" s="41"/>
      <c r="P49" s="47"/>
      <c r="Q49" s="45"/>
      <c r="R49" s="40"/>
      <c r="S49" s="42"/>
      <c r="T49" s="42"/>
      <c r="U49" s="42"/>
      <c r="V49" s="42"/>
      <c r="W49" s="42"/>
      <c r="X49" s="42"/>
      <c r="Y49" s="42"/>
      <c r="Z49" s="42"/>
      <c r="AA49" s="39"/>
      <c r="AB49" s="48"/>
      <c r="AC49" s="48"/>
      <c r="AF49" s="17"/>
      <c r="AG49" s="17"/>
    </row>
    <row r="50" customFormat="false" ht="15" hidden="false" customHeight="false" outlineLevel="0" collapsed="false">
      <c r="A50" s="49" t="s">
        <v>85</v>
      </c>
      <c r="B50" s="49"/>
      <c r="C50" s="49"/>
      <c r="D50" s="50" t="n">
        <f aca="false">SUM(D7:D49)</f>
        <v>266937</v>
      </c>
      <c r="E50" s="50" t="n">
        <f aca="false">SUM(E7:E49)</f>
        <v>3878349883</v>
      </c>
      <c r="F50" s="50" t="n">
        <f aca="false">SUM(F7:F49)</f>
        <v>64418726</v>
      </c>
      <c r="G50" s="50" t="n">
        <f aca="false">SUM(G7:G49)</f>
        <v>7492825</v>
      </c>
      <c r="H50" s="50" t="n">
        <f aca="false">SUM(H7:H49)</f>
        <v>0</v>
      </c>
      <c r="I50" s="50" t="n">
        <f aca="false">SUM(I7:I49)</f>
        <v>19535660</v>
      </c>
      <c r="J50" s="50" t="n">
        <f aca="false">SUM(J7:J49)</f>
        <v>0</v>
      </c>
      <c r="K50" s="50" t="n">
        <f aca="false">SUM(K7:K49)</f>
        <v>0</v>
      </c>
      <c r="L50" s="50" t="n">
        <f aca="false">SUM(L7:L49)</f>
        <v>3786902672</v>
      </c>
      <c r="M50" s="51" t="n">
        <f aca="false">SUM(M7:M49)</f>
        <v>0</v>
      </c>
      <c r="N50" s="51" t="n">
        <f aca="false">SUM(N7:N49)</f>
        <v>0</v>
      </c>
      <c r="O50" s="52"/>
      <c r="P50" s="49" t="s">
        <v>85</v>
      </c>
      <c r="Q50" s="53"/>
      <c r="R50" s="49"/>
      <c r="S50" s="50" t="n">
        <f aca="false">SUM(S7:S49)</f>
        <v>147854</v>
      </c>
      <c r="T50" s="50" t="n">
        <f aca="false">SUM(T7:T49)</f>
        <v>2218390306</v>
      </c>
      <c r="U50" s="50" t="n">
        <f aca="false">SUM(U7:U49)</f>
        <v>38578632</v>
      </c>
      <c r="V50" s="50" t="n">
        <f aca="false">SUM(V7:V49)</f>
        <v>43111603.78</v>
      </c>
      <c r="W50" s="50" t="n">
        <f aca="false">SUM(W7:W49)</f>
        <v>0</v>
      </c>
      <c r="X50" s="50" t="n">
        <f aca="false">SUM(X7:X49)</f>
        <v>11300500</v>
      </c>
      <c r="Y50" s="50" t="n">
        <f aca="false">SUM(Y7:Y49)</f>
        <v>0</v>
      </c>
      <c r="Z50" s="50" t="n">
        <f aca="false">SUM(Z7:Z49)</f>
        <v>0</v>
      </c>
      <c r="AA50" s="50" t="n">
        <f aca="false">SUM(AA7:AA49)</f>
        <v>2125399570.22</v>
      </c>
      <c r="AB50" s="51" t="n">
        <f aca="false">SUM(AB7:AB49)</f>
        <v>0</v>
      </c>
      <c r="AC50" s="51" t="n">
        <f aca="false">SUM(AC7:AC49)</f>
        <v>0</v>
      </c>
      <c r="AD50" s="43" t="n">
        <f aca="false">SUM(AD7:AD49)</f>
        <v>0</v>
      </c>
    </row>
    <row r="51" customFormat="false" ht="15" hidden="false" customHeight="false" outlineLevel="0" collapsed="false">
      <c r="A51" s="54"/>
      <c r="B51" s="55" t="n">
        <v>1</v>
      </c>
      <c r="C51" s="55" t="n">
        <v>2</v>
      </c>
      <c r="D51" s="16" t="n">
        <v>3</v>
      </c>
      <c r="E51" s="16" t="n">
        <v>4</v>
      </c>
      <c r="F51" s="17" t="n">
        <v>5</v>
      </c>
      <c r="G51" s="16" t="n">
        <v>6</v>
      </c>
      <c r="H51" s="16" t="n">
        <v>7</v>
      </c>
      <c r="I51" s="17" t="n">
        <v>8</v>
      </c>
      <c r="L51" s="16" t="n">
        <v>9</v>
      </c>
      <c r="M51" s="55"/>
      <c r="N51" s="55"/>
      <c r="P51" s="55"/>
      <c r="Q51" s="56" t="n">
        <v>1</v>
      </c>
      <c r="R51" s="55" t="n">
        <v>2</v>
      </c>
      <c r="S51" s="16" t="n">
        <v>3</v>
      </c>
      <c r="T51" s="16" t="n">
        <v>4</v>
      </c>
      <c r="U51" s="16" t="n">
        <v>5</v>
      </c>
      <c r="V51" s="16" t="n">
        <v>6</v>
      </c>
      <c r="W51" s="16" t="n">
        <v>7</v>
      </c>
      <c r="X51" s="16" t="n">
        <v>8</v>
      </c>
      <c r="AA51" s="16" t="n">
        <v>9</v>
      </c>
      <c r="AB51" s="55"/>
      <c r="AC51" s="55"/>
    </row>
    <row r="52" customFormat="false" ht="15" hidden="false" customHeight="false" outlineLevel="0" collapsed="false">
      <c r="A52" s="54"/>
      <c r="B52" s="55"/>
      <c r="C52" s="55"/>
      <c r="G52" s="16"/>
      <c r="H52" s="16"/>
      <c r="L52" s="16"/>
      <c r="M52" s="55"/>
      <c r="N52" s="55"/>
      <c r="P52" s="55"/>
      <c r="Q52" s="56"/>
      <c r="R52" s="55"/>
      <c r="AA52" s="16"/>
      <c r="AB52" s="55"/>
      <c r="AC52" s="55"/>
    </row>
    <row r="53" customFormat="false" ht="15" hidden="false" customHeight="false" outlineLevel="0" collapsed="false">
      <c r="A53" s="54"/>
      <c r="B53" s="57" t="s">
        <v>86</v>
      </c>
      <c r="C53" s="58" t="s">
        <v>87</v>
      </c>
      <c r="D53" s="16" t="n">
        <f aca="false">D50</f>
        <v>266937</v>
      </c>
      <c r="E53" s="16" t="n">
        <f aca="false">E50</f>
        <v>3878349883</v>
      </c>
      <c r="F53" s="16" t="n">
        <f aca="false">F50</f>
        <v>64418726</v>
      </c>
      <c r="G53" s="16" t="n">
        <f aca="false">G50</f>
        <v>7492825</v>
      </c>
      <c r="H53" s="16" t="n">
        <f aca="false">H50</f>
        <v>0</v>
      </c>
      <c r="I53" s="16" t="n">
        <f aca="false">I50</f>
        <v>19535660</v>
      </c>
      <c r="J53" s="16" t="n">
        <f aca="false">J50</f>
        <v>0</v>
      </c>
      <c r="K53" s="16" t="n">
        <f aca="false">K50</f>
        <v>0</v>
      </c>
      <c r="L53" s="16" t="n">
        <f aca="false">L50</f>
        <v>3786902672</v>
      </c>
      <c r="M53" s="55"/>
      <c r="N53" s="55"/>
      <c r="P53" s="55"/>
      <c r="Q53" s="59"/>
      <c r="R53" s="58" t="s">
        <v>87</v>
      </c>
      <c r="S53" s="16" t="n">
        <f aca="false">S50</f>
        <v>147854</v>
      </c>
      <c r="T53" s="16" t="n">
        <f aca="false">T50</f>
        <v>2218390306</v>
      </c>
      <c r="U53" s="16" t="n">
        <f aca="false">U50</f>
        <v>38578632</v>
      </c>
      <c r="V53" s="16" t="n">
        <f aca="false">V50</f>
        <v>43111603.78</v>
      </c>
      <c r="W53" s="16" t="n">
        <f aca="false">W50</f>
        <v>0</v>
      </c>
      <c r="X53" s="16" t="n">
        <f aca="false">X50</f>
        <v>11300500</v>
      </c>
      <c r="Y53" s="16" t="n">
        <f aca="false">Y50</f>
        <v>0</v>
      </c>
      <c r="Z53" s="16" t="n">
        <f aca="false">Z50</f>
        <v>0</v>
      </c>
      <c r="AA53" s="16" t="n">
        <f aca="false">AA50</f>
        <v>2125399570.22</v>
      </c>
      <c r="AB53" s="55"/>
      <c r="AC53" s="55"/>
    </row>
    <row r="54" customFormat="false" ht="15" hidden="false" customHeight="false" outlineLevel="0" collapsed="false">
      <c r="A54" s="54"/>
      <c r="B54" s="57" t="s">
        <v>88</v>
      </c>
      <c r="C54" s="58" t="s">
        <v>89</v>
      </c>
      <c r="D54" s="16" t="n">
        <f aca="false">(SUMIF($B$7:$B$49,$B$53,D7:D49)+(SUMIF($B$7:$B$49,$B$54,D7:D49)))</f>
        <v>64</v>
      </c>
      <c r="E54" s="16" t="n">
        <f aca="false">(SUMIF($B$7:$B$49,$B$53,E7:E49)+(SUMIF($B$7:$B$49,$B$54,E7:E49)))</f>
        <v>1920000</v>
      </c>
      <c r="F54" s="16" t="n">
        <f aca="false">(SUMIF($B$7:$B$49,$B$53,F7:F49)+(SUMIF($B$7:$B$49,$B$54,F7:F49)))</f>
        <v>0</v>
      </c>
      <c r="G54" s="16" t="n">
        <f aca="false">(SUMIF($B$7:$B$49,$B$53,G7:G49)+(SUMIF($B$7:$B$49,$B$54,G7:G49)))</f>
        <v>0</v>
      </c>
      <c r="H54" s="16" t="n">
        <f aca="false">(SUMIF($B$7:$B$49,$B$53,H7:H49)+(SUMIF($B$7:$B$49,$B$54,H7:H49)))</f>
        <v>0</v>
      </c>
      <c r="I54" s="16" t="n">
        <f aca="false">(SUMIF($B$7:$B$49,$B$53,I7:I49)+(SUMIF($B$7:$B$49,$B$54,I7:I49)))</f>
        <v>0</v>
      </c>
      <c r="J54" s="16" t="n">
        <f aca="false">(SUMIF($B$7:$B$49,$B$53,J7:J49)+(SUMIF($B$7:$B$49,$B$54,J7:J49)))</f>
        <v>0</v>
      </c>
      <c r="K54" s="16" t="n">
        <f aca="false">(SUMIF($B$7:$B$49,$B$53,K7:K49)+(SUMIF($B$7:$B$49,$B$54,K7:K49)))</f>
        <v>0</v>
      </c>
      <c r="L54" s="16" t="n">
        <f aca="false">(SUMIF($B$7:$B$49,$B$53,L7:L49)+(SUMIF($B$7:$B$49,$B$54,L7:L49)))</f>
        <v>1920000</v>
      </c>
      <c r="M54" s="55"/>
      <c r="N54" s="55"/>
      <c r="P54" s="55"/>
      <c r="Q54" s="59"/>
      <c r="R54" s="58" t="s">
        <v>89</v>
      </c>
      <c r="S54" s="16" t="n">
        <f aca="false">(SUMIF($B$7:$B$49,$B$53,S7:S49)+(SUMIF($B$7:$B$49,$B$54,S7:S49)))</f>
        <v>2382</v>
      </c>
      <c r="T54" s="16" t="n">
        <f aca="false">(SUMIF($B$7:$B$49,$B$53,T7:T49)+(SUMIF($B$7:$B$49,$B$54,T7:T49)))</f>
        <v>71460000</v>
      </c>
      <c r="U54" s="16" t="n">
        <f aca="false">(SUMIF($B$7:$B$49,$B$53,U7:U49)+(SUMIF($B$7:$B$49,$B$54,U7:U49)))</f>
        <v>0</v>
      </c>
      <c r="V54" s="16" t="n">
        <f aca="false">(SUMIF($B$7:$B$49,$B$53,V7:V49)+(SUMIF($B$7:$B$49,$B$54,V7:V49)))</f>
        <v>0</v>
      </c>
      <c r="W54" s="16" t="n">
        <f aca="false">(SUMIF($B$7:$B$49,$B$53,W7:W49)+(SUMIF($B$7:$B$49,$B$54,W7:W49)))</f>
        <v>0</v>
      </c>
      <c r="X54" s="16" t="n">
        <f aca="false">(SUMIF($B$7:$B$49,$B$53,X7:X49)+(SUMIF($B$7:$B$49,$B$54,X7:X49)))</f>
        <v>0</v>
      </c>
      <c r="Y54" s="16" t="n">
        <f aca="false">(SUMIF($B$7:$B$49,$B$53,Y7:Y49)+(SUMIF($B$7:$B$49,$B$54,Y7:Y49)))</f>
        <v>0</v>
      </c>
      <c r="Z54" s="16" t="n">
        <f aca="false">(SUMIF($B$7:$B$49,$B$53,Z7:Z49)+(SUMIF($B$7:$B$49,$B$54,Z7:Z49)))</f>
        <v>0</v>
      </c>
      <c r="AA54" s="16" t="n">
        <f aca="false">(SUMIF($B$7:$B$49,$B$53,AA7:AA49)+(SUMIF($B$7:$B$49,$B$54,AA7:AA49)))</f>
        <v>71460000</v>
      </c>
      <c r="AB54" s="55"/>
      <c r="AC54" s="55"/>
    </row>
    <row r="55" customFormat="false" ht="15" hidden="false" customHeight="false" outlineLevel="0" collapsed="false">
      <c r="A55" s="54"/>
      <c r="B55" s="57"/>
      <c r="C55" s="58" t="s">
        <v>90</v>
      </c>
      <c r="D55" s="16" t="n">
        <f aca="false">+(SUMIF($B$7:$B$49,$B$56,D7:D49)+(SUMIF($B$7:$B$49,$B$57,D7:D49)+(SUMIF($B$7:$B$49,$B$58,D7:D49))))</f>
        <v>0</v>
      </c>
      <c r="E55" s="16" t="n">
        <f aca="false">+(SUMIF($B$7:$B$49,$B$56,E7:E49)+(SUMIF($B$7:$B$49,$B$57,E7:E49)+(SUMIF($B$7:$B$49,$B$58,E7:E49))))</f>
        <v>0</v>
      </c>
      <c r="F55" s="16" t="n">
        <f aca="false">+(SUMIF($B$7:$B$49,$B$56,F7:F49)+(SUMIF($B$7:$B$49,$B$57,F7:F49)+(SUMIF($B$7:$B$49,$B$58,F7:F49))))</f>
        <v>0</v>
      </c>
      <c r="G55" s="16" t="n">
        <f aca="false">+(SUMIF($B$7:$B$49,$B$56,G7:G49)+(SUMIF($B$7:$B$49,$B$57,G7:G49)+(SUMIF($B$7:$B$49,$B$58,G7:G49))))</f>
        <v>0</v>
      </c>
      <c r="H55" s="16" t="n">
        <f aca="false">+(SUMIF($B$7:$B$49,$B$56,H7:H49)+(SUMIF($B$7:$B$49,$B$57,H7:H49)+(SUMIF($B$7:$B$49,$B$58,H7:H49))))</f>
        <v>0</v>
      </c>
      <c r="I55" s="16" t="n">
        <f aca="false">+(SUMIF($B$7:$B$49,$B$56,I7:I49)+(SUMIF($B$7:$B$49,$B$57,I7:I49)+(SUMIF($B$7:$B$49,$B$58,I7:I49))))</f>
        <v>0</v>
      </c>
      <c r="J55" s="16" t="n">
        <f aca="false">+(SUMIF($B$7:$B$49,$B$56,J7:J49)+(SUMIF($B$7:$B$49,$B$57,J7:J49)+(SUMIF($B$7:$B$49,$B$58,J7:J49))))</f>
        <v>0</v>
      </c>
      <c r="K55" s="16" t="n">
        <f aca="false">+(SUMIF($B$7:$B$49,$B$56,K7:K49)+(SUMIF($B$7:$B$49,$B$57,K7:K49)+(SUMIF($B$7:$B$49,$B$58,K7:K49))))</f>
        <v>0</v>
      </c>
      <c r="L55" s="16" t="n">
        <f aca="false">+(SUMIF($B$7:$B$49,$B$56,L7:L49)+(SUMIF($B$7:$B$49,$B$57,L7:L49)+(SUMIF($B$7:$B$49,$B$58,L7:L49))))</f>
        <v>0</v>
      </c>
      <c r="M55" s="55"/>
      <c r="N55" s="55"/>
      <c r="P55" s="55"/>
      <c r="Q55" s="59"/>
      <c r="R55" s="58" t="s">
        <v>90</v>
      </c>
      <c r="S55" s="16" t="n">
        <f aca="false">+(SUMIF($B$7:$B$49,$B$56,S7:S49)+(SUMIF($B$7:$B$49,$B$57,S7:S49)+(SUMIF($B$7:$B$49,$B$58,S7:S49))))</f>
        <v>0</v>
      </c>
      <c r="T55" s="16" t="n">
        <f aca="false">+(SUMIF($B$7:$B$49,$B$56,T7:T49)+(SUMIF($B$7:$B$49,$B$57,T7:T49)+(SUMIF($B$7:$B$49,$B$58,T7:T49))))</f>
        <v>0</v>
      </c>
      <c r="U55" s="16" t="n">
        <f aca="false">+(SUMIF($B$7:$B$49,$B$56,U7:U49)+(SUMIF($B$7:$B$49,$B$57,U7:U49)+(SUMIF($B$7:$B$49,$B$58,U7:U49))))</f>
        <v>0</v>
      </c>
      <c r="V55" s="16" t="n">
        <f aca="false">+(SUMIF($B$7:$B$49,$B$56,V7:V49)+(SUMIF($B$7:$B$49,$B$57,V7:V49)+(SUMIF($B$7:$B$49,$B$58,V7:V49))))</f>
        <v>0</v>
      </c>
      <c r="W55" s="16" t="n">
        <f aca="false">+(SUMIF($B$7:$B$49,$B$56,W7:W49)+(SUMIF($B$7:$B$49,$B$57,W7:W49)+(SUMIF($B$7:$B$49,$B$58,W7:W49))))</f>
        <v>0</v>
      </c>
      <c r="X55" s="16" t="n">
        <f aca="false">+(SUMIF($B$7:$B$49,$B$56,X7:X49)+(SUMIF($B$7:$B$49,$B$57,X7:X49)+(SUMIF($B$7:$B$49,$B$58,X7:X49))))</f>
        <v>0</v>
      </c>
      <c r="Y55" s="16" t="n">
        <f aca="false">+(SUMIF($B$7:$B$49,$B$56,Y7:Y49)+(SUMIF($B$7:$B$49,$B$57,Y7:Y49)+(SUMIF($B$7:$B$49,$B$58,Y7:Y49))))</f>
        <v>0</v>
      </c>
      <c r="Z55" s="16" t="n">
        <f aca="false">+(SUMIF($B$7:$B$49,$B$56,Z7:Z49)+(SUMIF($B$7:$B$49,$B$57,Z7:Z49)+(SUMIF($B$7:$B$49,$B$58,Z7:Z49))))</f>
        <v>0</v>
      </c>
      <c r="AA55" s="16" t="n">
        <f aca="false">+(SUMIF($B$7:$B$49,$B$56,AA7:AA49)+(SUMIF($B$7:$B$49,$B$57,AA7:AA49)+(SUMIF($B$7:$B$49,$B$58,AA7:AA49))))</f>
        <v>0</v>
      </c>
      <c r="AB55" s="55"/>
      <c r="AC55" s="55"/>
    </row>
    <row r="56" customFormat="false" ht="15" hidden="false" customHeight="false" outlineLevel="0" collapsed="false">
      <c r="A56" s="60" t="s">
        <v>91</v>
      </c>
      <c r="B56" s="60" t="n">
        <v>10116</v>
      </c>
      <c r="C56" s="58" t="s">
        <v>92</v>
      </c>
      <c r="D56" s="16" t="n">
        <f aca="false">+D53-D54-D55</f>
        <v>266873</v>
      </c>
      <c r="E56" s="16" t="n">
        <f aca="false">+E53-E54-E55</f>
        <v>3876429883</v>
      </c>
      <c r="F56" s="16" t="n">
        <f aca="false">+F53-F54-F55</f>
        <v>64418726</v>
      </c>
      <c r="G56" s="16" t="n">
        <f aca="false">+G53-G54-G55</f>
        <v>7492825</v>
      </c>
      <c r="H56" s="16" t="n">
        <f aca="false">+H53-H54-H55</f>
        <v>0</v>
      </c>
      <c r="I56" s="16" t="n">
        <f aca="false">+I53-I54-I55</f>
        <v>19535660</v>
      </c>
      <c r="J56" s="16" t="n">
        <f aca="false">+J53-J54-J55</f>
        <v>0</v>
      </c>
      <c r="K56" s="16" t="n">
        <f aca="false">+K53-K54-K55</f>
        <v>0</v>
      </c>
      <c r="L56" s="16" t="n">
        <f aca="false">+L53-L54-L55</f>
        <v>3784982672</v>
      </c>
      <c r="M56" s="55"/>
      <c r="N56" s="55"/>
      <c r="P56" s="55"/>
      <c r="Q56" s="61"/>
      <c r="R56" s="58" t="s">
        <v>92</v>
      </c>
      <c r="S56" s="16" t="n">
        <f aca="false">+S53-S54-S55</f>
        <v>145472</v>
      </c>
      <c r="T56" s="16" t="n">
        <f aca="false">+T53-T54-T55</f>
        <v>2146930306</v>
      </c>
      <c r="U56" s="16" t="n">
        <f aca="false">+U53-U54-U55</f>
        <v>38578632</v>
      </c>
      <c r="V56" s="16" t="n">
        <f aca="false">+V53-V54-V55</f>
        <v>43111603.78</v>
      </c>
      <c r="W56" s="16" t="n">
        <f aca="false">+W53-W54-W55</f>
        <v>0</v>
      </c>
      <c r="X56" s="16" t="n">
        <f aca="false">+X53-X54-X55</f>
        <v>11300500</v>
      </c>
      <c r="Y56" s="16" t="n">
        <f aca="false">+Y53-Y54-Y55</f>
        <v>0</v>
      </c>
      <c r="Z56" s="16" t="n">
        <f aca="false">+Z53-Z54-Z55</f>
        <v>0</v>
      </c>
      <c r="AA56" s="16" t="n">
        <f aca="false">+AA53-AA54-AA55</f>
        <v>2053939570.22</v>
      </c>
      <c r="AB56" s="55"/>
      <c r="AC56" s="55"/>
    </row>
    <row r="57" s="14" customFormat="true" ht="15" hidden="false" customHeight="false" outlineLevel="0" collapsed="false">
      <c r="A57" s="55"/>
      <c r="B57" s="60"/>
      <c r="C57" s="58" t="s">
        <v>93</v>
      </c>
      <c r="D57" s="16"/>
      <c r="E57" s="16" t="n">
        <f aca="false">+E56/1.1</f>
        <v>3524027166.36364</v>
      </c>
      <c r="F57" s="16" t="n">
        <f aca="false">+F56/1.1</f>
        <v>58562478.1818182</v>
      </c>
      <c r="G57" s="16" t="n">
        <f aca="false">+G56/1.1</f>
        <v>6811659.09090909</v>
      </c>
      <c r="H57" s="16" t="n">
        <f aca="false">+H56/1.1</f>
        <v>0</v>
      </c>
      <c r="I57" s="16" t="n">
        <f aca="false">+I56/1.1</f>
        <v>17759690.9090909</v>
      </c>
      <c r="J57" s="16" t="n">
        <f aca="false">+J56/1.1</f>
        <v>0</v>
      </c>
      <c r="K57" s="16" t="n">
        <f aca="false">+K56/1.1</f>
        <v>0</v>
      </c>
      <c r="L57" s="16" t="n">
        <f aca="false">+L56/1.1</f>
        <v>3440893338.18182</v>
      </c>
      <c r="M57" s="62"/>
      <c r="N57" s="55"/>
      <c r="O57" s="15"/>
      <c r="P57" s="55"/>
      <c r="Q57" s="62"/>
      <c r="R57" s="58" t="s">
        <v>93</v>
      </c>
      <c r="S57" s="16"/>
      <c r="T57" s="16" t="n">
        <f aca="false">+T56/1.1</f>
        <v>1951754823.63636</v>
      </c>
      <c r="U57" s="16" t="n">
        <f aca="false">+U56/1.1</f>
        <v>35071483.6363636</v>
      </c>
      <c r="V57" s="16" t="n">
        <f aca="false">+V56/1.1</f>
        <v>39192367.0727273</v>
      </c>
      <c r="W57" s="16" t="n">
        <f aca="false">+W56/1.1</f>
        <v>0</v>
      </c>
      <c r="X57" s="16" t="n">
        <f aca="false">+X56/1.1</f>
        <v>10273181.8181818</v>
      </c>
      <c r="Y57" s="16" t="n">
        <f aca="false">+Y56/1.1</f>
        <v>0</v>
      </c>
      <c r="Z57" s="16" t="n">
        <f aca="false">+Z56/1.1</f>
        <v>0</v>
      </c>
      <c r="AA57" s="16" t="n">
        <f aca="false">+AA56/1.1</f>
        <v>1867217791.10909</v>
      </c>
      <c r="AB57" s="15"/>
      <c r="AC57" s="63" t="n">
        <f aca="false">+AA57+L57</f>
        <v>5308111129.29091</v>
      </c>
      <c r="AD57" s="63" t="n">
        <f aca="false">+AA58+L58</f>
        <v>530811112.929091</v>
      </c>
    </row>
    <row r="58" s="14" customFormat="true" ht="15" hidden="false" customHeight="false" outlineLevel="0" collapsed="false">
      <c r="A58" s="55"/>
      <c r="B58" s="60"/>
      <c r="C58" s="58" t="s">
        <v>94</v>
      </c>
      <c r="D58" s="16"/>
      <c r="E58" s="16" t="n">
        <f aca="false">+E57*0.1</f>
        <v>352402716.636364</v>
      </c>
      <c r="F58" s="16" t="n">
        <f aca="false">+F57*0.1</f>
        <v>5856247.81818182</v>
      </c>
      <c r="G58" s="16" t="n">
        <f aca="false">+G57*0.1</f>
        <v>681165.909090909</v>
      </c>
      <c r="H58" s="16" t="n">
        <f aca="false">+H57*0.1</f>
        <v>0</v>
      </c>
      <c r="I58" s="16" t="n">
        <f aca="false">+I57*0.1</f>
        <v>1775969.09090909</v>
      </c>
      <c r="J58" s="16" t="n">
        <f aca="false">+J57*0.1</f>
        <v>0</v>
      </c>
      <c r="K58" s="16" t="n">
        <f aca="false">+K57*0.1</f>
        <v>0</v>
      </c>
      <c r="L58" s="16" t="n">
        <f aca="false">+L57*0.1</f>
        <v>344089333.818182</v>
      </c>
      <c r="M58" s="62"/>
      <c r="N58" s="55"/>
      <c r="O58" s="15"/>
      <c r="P58" s="55"/>
      <c r="Q58" s="62"/>
      <c r="R58" s="58" t="s">
        <v>94</v>
      </c>
      <c r="S58" s="16"/>
      <c r="T58" s="16" t="n">
        <f aca="false">+T57*0.1</f>
        <v>195175482.363636</v>
      </c>
      <c r="U58" s="16" t="n">
        <f aca="false">+U57*0.1</f>
        <v>3507148.36363636</v>
      </c>
      <c r="V58" s="16" t="n">
        <f aca="false">+V57*0.1</f>
        <v>3919236.70727273</v>
      </c>
      <c r="W58" s="16" t="n">
        <f aca="false">+W57*0.1</f>
        <v>0</v>
      </c>
      <c r="X58" s="16" t="n">
        <f aca="false">+X57*0.1</f>
        <v>1027318.18181818</v>
      </c>
      <c r="Y58" s="16" t="n">
        <f aca="false">+Y57*0.1</f>
        <v>0</v>
      </c>
      <c r="Z58" s="16" t="n">
        <f aca="false">+Z57*0.1</f>
        <v>0</v>
      </c>
      <c r="AA58" s="16" t="n">
        <f aca="false">+AA57*0.1</f>
        <v>186721779.110909</v>
      </c>
      <c r="AB58" s="15"/>
    </row>
    <row r="59" customFormat="false" ht="15" hidden="false" customHeight="false" outlineLevel="0" collapsed="false">
      <c r="A59" s="54"/>
      <c r="B59" s="55"/>
      <c r="C59" s="64"/>
      <c r="L59" s="55"/>
      <c r="M59" s="55"/>
      <c r="N59" s="55"/>
      <c r="P59" s="55"/>
      <c r="Q59" s="16"/>
      <c r="R59" s="55"/>
      <c r="AA59" s="65"/>
      <c r="AB59" s="55"/>
      <c r="AC59" s="55"/>
    </row>
    <row r="60" customFormat="false" ht="15" hidden="false" customHeight="false" outlineLevel="0" collapsed="false">
      <c r="A60" s="54"/>
      <c r="B60" s="55"/>
      <c r="C60" s="64"/>
      <c r="L60" s="55"/>
      <c r="M60" s="55"/>
      <c r="N60" s="55"/>
      <c r="P60" s="55"/>
      <c r="Q60" s="16"/>
      <c r="R60" s="55"/>
      <c r="AA60" s="65"/>
      <c r="AB60" s="55"/>
      <c r="AC60" s="55"/>
    </row>
    <row r="61" customFormat="false" ht="17.25" hidden="false" customHeight="false" outlineLevel="0" collapsed="false">
      <c r="A61" s="54"/>
      <c r="B61" s="55"/>
      <c r="C61" s="64"/>
      <c r="L61" s="55"/>
      <c r="M61" s="55"/>
      <c r="N61" s="55"/>
      <c r="P61" s="55"/>
      <c r="Q61" s="16"/>
      <c r="R61" s="55"/>
      <c r="U61" s="66" t="s">
        <v>95</v>
      </c>
      <c r="V61" s="66" t="s">
        <v>93</v>
      </c>
      <c r="W61" s="66" t="s">
        <v>96</v>
      </c>
      <c r="X61" s="66" t="s">
        <v>91</v>
      </c>
      <c r="Y61" s="66" t="s">
        <v>97</v>
      </c>
      <c r="AA61" s="16"/>
      <c r="AB61" s="65"/>
      <c r="AC61" s="55"/>
      <c r="AD61" s="55"/>
      <c r="AE61" s="19"/>
      <c r="AF61" s="20"/>
      <c r="AH61" s="17"/>
    </row>
    <row r="62" customFormat="false" ht="15" hidden="false" customHeight="false" outlineLevel="0" collapsed="false">
      <c r="A62" s="54"/>
      <c r="B62" s="55"/>
      <c r="C62" s="55"/>
      <c r="D62" s="67" t="n">
        <f aca="false">D50+S50</f>
        <v>414791</v>
      </c>
      <c r="E62" s="67" t="s">
        <v>98</v>
      </c>
      <c r="M62" s="55"/>
      <c r="N62" s="55"/>
      <c r="T62" s="67" t="s">
        <v>99</v>
      </c>
      <c r="U62" s="67" t="n">
        <f aca="false">T50+E50</f>
        <v>6096740189</v>
      </c>
      <c r="V62" s="68" t="n">
        <f aca="false">+T57+E57</f>
        <v>5475781990</v>
      </c>
      <c r="W62" s="68" t="n">
        <f aca="false">+T54+E54</f>
        <v>73380000</v>
      </c>
      <c r="X62" s="68" t="n">
        <f aca="false">+T55+E55</f>
        <v>0</v>
      </c>
      <c r="Y62" s="68" t="n">
        <f aca="false">SUM(V62:X62)</f>
        <v>5549161990</v>
      </c>
      <c r="Z62" s="67"/>
      <c r="AA62" s="67"/>
      <c r="AB62" s="52"/>
      <c r="AD62" s="15"/>
      <c r="AE62" s="19"/>
      <c r="AF62" s="20"/>
      <c r="AH62" s="17"/>
    </row>
    <row r="63" customFormat="false" ht="15" hidden="false" customHeight="false" outlineLevel="0" collapsed="false">
      <c r="A63" s="54"/>
      <c r="B63" s="55"/>
      <c r="C63" s="55"/>
      <c r="D63" s="67" t="n">
        <f aca="false">[42]COGS!AF209</f>
        <v>414791</v>
      </c>
      <c r="E63" s="67" t="s">
        <v>100</v>
      </c>
      <c r="M63" s="55"/>
      <c r="N63" s="55"/>
      <c r="T63" s="67" t="s">
        <v>101</v>
      </c>
      <c r="U63" s="67" t="n">
        <f aca="false">+F50+U50</f>
        <v>102997358</v>
      </c>
      <c r="V63" s="68" t="n">
        <f aca="false">+U57+F57</f>
        <v>93633961.8181818</v>
      </c>
      <c r="W63" s="68" t="n">
        <f aca="false">+U54+F54</f>
        <v>0</v>
      </c>
      <c r="X63" s="68" t="n">
        <f aca="false">+U55+F55</f>
        <v>0</v>
      </c>
      <c r="Y63" s="68" t="n">
        <f aca="false">SUM(V63:X63)</f>
        <v>93633961.8181818</v>
      </c>
      <c r="Z63" s="67"/>
      <c r="AA63" s="67"/>
      <c r="AB63" s="52"/>
      <c r="AD63" s="15"/>
      <c r="AE63" s="19"/>
      <c r="AF63" s="20"/>
      <c r="AH63" s="17"/>
    </row>
    <row r="64" customFormat="false" ht="15" hidden="false" customHeight="false" outlineLevel="0" collapsed="false">
      <c r="D64" s="69" t="n">
        <f aca="false">D62-D63</f>
        <v>0</v>
      </c>
      <c r="E64" s="67" t="s">
        <v>102</v>
      </c>
      <c r="N64" s="52"/>
      <c r="T64" s="67" t="s">
        <v>103</v>
      </c>
      <c r="U64" s="67" t="n">
        <f aca="false">+G50+H50+V50+W50</f>
        <v>50604428.78</v>
      </c>
      <c r="V64" s="68" t="n">
        <f aca="false">+V57+W57+G57+H57</f>
        <v>46004026.1636364</v>
      </c>
      <c r="W64" s="68" t="n">
        <f aca="false">+V54+W54+G54+H54</f>
        <v>0</v>
      </c>
      <c r="X64" s="70" t="n">
        <f aca="false">+V55+W55+G55+H55</f>
        <v>0</v>
      </c>
      <c r="Y64" s="68" t="n">
        <f aca="false">SUM(V64:X64)</f>
        <v>46004026.1636364</v>
      </c>
      <c r="Z64" s="67"/>
      <c r="AA64" s="67"/>
      <c r="AD64" s="15"/>
      <c r="AE64" s="19"/>
      <c r="AF64" s="20"/>
      <c r="AH64" s="17"/>
    </row>
    <row r="65" customFormat="false" ht="15" hidden="false" customHeight="false" outlineLevel="0" collapsed="false">
      <c r="N65" s="52"/>
      <c r="T65" s="67" t="s">
        <v>104</v>
      </c>
      <c r="U65" s="67" t="n">
        <f aca="false">+I50+X50</f>
        <v>30836160</v>
      </c>
      <c r="V65" s="68" t="n">
        <f aca="false">+X57+I57</f>
        <v>28032872.7272727</v>
      </c>
      <c r="W65" s="68" t="n">
        <f aca="false">+X54+I54</f>
        <v>0</v>
      </c>
      <c r="X65" s="68" t="n">
        <f aca="false">+X55+I55</f>
        <v>0</v>
      </c>
      <c r="Y65" s="68" t="n">
        <f aca="false">SUM(V65:X65)</f>
        <v>28032872.7272727</v>
      </c>
      <c r="Z65" s="67"/>
      <c r="AA65" s="67"/>
      <c r="AD65" s="15"/>
      <c r="AE65" s="19"/>
      <c r="AF65" s="20"/>
      <c r="AH65" s="17"/>
    </row>
    <row r="66" customFormat="false" ht="15" hidden="false" customHeight="false" outlineLevel="0" collapsed="false">
      <c r="T66" s="67" t="s">
        <v>105</v>
      </c>
      <c r="U66" s="67" t="n">
        <f aca="false">+Y50</f>
        <v>0</v>
      </c>
      <c r="V66" s="68" t="n">
        <f aca="false">+Y57+J57</f>
        <v>0</v>
      </c>
      <c r="W66" s="68" t="n">
        <f aca="false">+Y54+J54</f>
        <v>0</v>
      </c>
      <c r="X66" s="68" t="n">
        <f aca="false">+Y55+J55</f>
        <v>0</v>
      </c>
      <c r="Y66" s="68" t="n">
        <f aca="false">SUM(V66:X66)</f>
        <v>0</v>
      </c>
      <c r="AA66" s="16"/>
      <c r="AD66" s="15"/>
      <c r="AE66" s="19"/>
      <c r="AF66" s="20"/>
      <c r="AH66" s="17"/>
    </row>
    <row r="67" customFormat="false" ht="15" hidden="false" customHeight="false" outlineLevel="0" collapsed="false">
      <c r="T67" s="67" t="s">
        <v>106</v>
      </c>
      <c r="U67" s="67" t="n">
        <f aca="false">+Z50</f>
        <v>0</v>
      </c>
      <c r="V67" s="68" t="n">
        <f aca="false">+Z57+K57</f>
        <v>0</v>
      </c>
      <c r="W67" s="68" t="n">
        <f aca="false">+Z54+K54</f>
        <v>0</v>
      </c>
      <c r="X67" s="68" t="n">
        <f aca="false">+Z55+K55</f>
        <v>0</v>
      </c>
      <c r="Y67" s="68" t="n">
        <f aca="false">SUM(V67:X67)</f>
        <v>0</v>
      </c>
      <c r="AA67" s="16"/>
      <c r="AD67" s="15"/>
      <c r="AE67" s="19"/>
      <c r="AF67" s="20"/>
      <c r="AH67" s="17"/>
    </row>
    <row r="68" customFormat="false" ht="15" hidden="false" customHeight="false" outlineLevel="0" collapsed="false">
      <c r="T68" s="67" t="s">
        <v>87</v>
      </c>
      <c r="U68" s="67" t="n">
        <f aca="false">+U62-U64-U63-U65-U66-U67</f>
        <v>5912302242.22</v>
      </c>
      <c r="V68" s="68" t="n">
        <f aca="false">+V62-V63-V64-V65-V66-V67</f>
        <v>5308111129.29091</v>
      </c>
      <c r="W68" s="68" t="n">
        <f aca="false">+W62-W63-W64-W65-W66-W67</f>
        <v>73380000</v>
      </c>
      <c r="X68" s="68" t="n">
        <f aca="false">+X62-X63-X64-X65-X66-X67</f>
        <v>0</v>
      </c>
      <c r="Y68" s="68" t="n">
        <f aca="false">SUM(V68:X68)</f>
        <v>5381491129.29091</v>
      </c>
      <c r="AA68" s="16"/>
      <c r="AD68" s="15"/>
      <c r="AE68" s="19"/>
      <c r="AF68" s="20"/>
      <c r="AH68" s="17"/>
    </row>
    <row r="69" customFormat="false" ht="15" hidden="false" customHeight="false" outlineLevel="0" collapsed="false">
      <c r="T69" s="67" t="s">
        <v>102</v>
      </c>
      <c r="U69" s="69" t="n">
        <f aca="false">+U68-L50-AA50</f>
        <v>0</v>
      </c>
      <c r="V69" s="69" t="n">
        <f aca="false">+V68-L57-AA57</f>
        <v>0</v>
      </c>
      <c r="W69" s="69" t="n">
        <f aca="false">+W68-L54-AA54</f>
        <v>0</v>
      </c>
      <c r="X69" s="69" t="n">
        <f aca="false">+X68-L55-AA55</f>
        <v>0</v>
      </c>
      <c r="Y69" s="69" t="n">
        <f aca="false">SUM(V69:X69)</f>
        <v>0</v>
      </c>
      <c r="AA69" s="16"/>
      <c r="AD69" s="15"/>
      <c r="AE69" s="19"/>
      <c r="AF69" s="20"/>
      <c r="AH69" s="17"/>
    </row>
    <row r="70" customFormat="false" ht="15" hidden="false" customHeight="false" outlineLevel="0" collapsed="false">
      <c r="AA70" s="16"/>
      <c r="AD70" s="15"/>
      <c r="AE70" s="19"/>
      <c r="AF70" s="20"/>
      <c r="AH70" s="17"/>
    </row>
    <row r="154" customFormat="false" ht="15" hidden="false" customHeight="false" outlineLevel="0" collapsed="false">
      <c r="L154" s="71"/>
    </row>
    <row r="155" customFormat="false" ht="15" hidden="false" customHeight="false" outlineLevel="0" collapsed="false">
      <c r="L155" s="71"/>
    </row>
  </sheetData>
  <autoFilter ref="A6:AH45"/>
  <hyperlinks>
    <hyperlink ref="A4" location="PVT!A1" display="CASH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18" activePane="bottomLeft" state="frozen"/>
      <selection pane="topLeft" activeCell="A1" activeCellId="0" sqref="A1"/>
      <selection pane="bottomLeft" activeCell="E6" activeCellId="0" sqref="E6"/>
    </sheetView>
  </sheetViews>
  <sheetFormatPr defaultColWidth="8.5390625" defaultRowHeight="15" zeroHeight="false" outlineLevelRow="0" outlineLevelCol="0"/>
  <cols>
    <col collapsed="false" customWidth="true" hidden="false" outlineLevel="0" max="1" min="1" style="72" width="11.85"/>
    <col collapsed="false" customWidth="true" hidden="false" outlineLevel="0" max="2" min="2" style="73" width="50"/>
    <col collapsed="false" customWidth="true" hidden="false" outlineLevel="0" max="3" min="3" style="74" width="12"/>
    <col collapsed="false" customWidth="true" hidden="false" outlineLevel="0" max="4" min="4" style="72" width="9.14"/>
    <col collapsed="false" customWidth="true" hidden="false" outlineLevel="0" max="5" min="5" style="73" width="9.14"/>
  </cols>
  <sheetData>
    <row r="1" customFormat="false" ht="18" hidden="false" customHeight="false" outlineLevel="0" collapsed="false">
      <c r="A1" s="75" t="s">
        <v>107</v>
      </c>
    </row>
    <row r="2" s="74" customFormat="true" ht="12.75" hidden="false" customHeight="false" outlineLevel="0" collapsed="false">
      <c r="A2" s="76" t="s">
        <v>108</v>
      </c>
      <c r="B2" s="76" t="s">
        <v>109</v>
      </c>
      <c r="C2" s="77" t="s">
        <v>110</v>
      </c>
      <c r="D2" s="72"/>
      <c r="E2" s="73"/>
    </row>
    <row r="3" s="74" customFormat="true" ht="12.75" hidden="false" customHeight="false" outlineLevel="0" collapsed="false">
      <c r="A3" s="78" t="n">
        <v>110101</v>
      </c>
      <c r="B3" s="79" t="s">
        <v>111</v>
      </c>
      <c r="C3" s="80" t="s">
        <v>112</v>
      </c>
      <c r="D3" s="72"/>
      <c r="E3" s="73"/>
    </row>
    <row r="4" s="74" customFormat="true" ht="12.75" hidden="false" customHeight="false" outlineLevel="0" collapsed="false">
      <c r="A4" s="78" t="n">
        <v>110102</v>
      </c>
      <c r="B4" s="79" t="s">
        <v>13</v>
      </c>
      <c r="C4" s="80" t="s">
        <v>112</v>
      </c>
      <c r="D4" s="72"/>
      <c r="E4" s="73"/>
    </row>
    <row r="5" s="74" customFormat="true" ht="12.75" hidden="false" customHeight="false" outlineLevel="0" collapsed="false">
      <c r="A5" s="78" t="n">
        <v>110201</v>
      </c>
      <c r="B5" s="79" t="s">
        <v>113</v>
      </c>
      <c r="C5" s="80" t="s">
        <v>112</v>
      </c>
      <c r="D5" s="72"/>
      <c r="E5" s="73"/>
    </row>
    <row r="6" s="74" customFormat="true" ht="12.75" hidden="false" customHeight="false" outlineLevel="0" collapsed="false">
      <c r="A6" s="78" t="s">
        <v>114</v>
      </c>
      <c r="B6" s="79" t="s">
        <v>115</v>
      </c>
      <c r="C6" s="80" t="s">
        <v>112</v>
      </c>
      <c r="D6" s="72"/>
      <c r="E6" s="73"/>
    </row>
    <row r="7" s="74" customFormat="true" ht="12.75" hidden="false" customHeight="false" outlineLevel="0" collapsed="false">
      <c r="A7" s="78" t="n">
        <v>110210</v>
      </c>
      <c r="B7" s="79" t="s">
        <v>116</v>
      </c>
      <c r="C7" s="80" t="s">
        <v>112</v>
      </c>
      <c r="D7" s="72"/>
      <c r="E7" s="73"/>
    </row>
    <row r="8" s="74" customFormat="true" ht="12.75" hidden="false" customHeight="false" outlineLevel="0" collapsed="false">
      <c r="A8" s="78" t="n">
        <v>110212</v>
      </c>
      <c r="B8" s="79" t="s">
        <v>117</v>
      </c>
      <c r="C8" s="80" t="s">
        <v>112</v>
      </c>
      <c r="D8" s="72"/>
      <c r="E8" s="73"/>
    </row>
    <row r="9" s="74" customFormat="true" ht="12.75" hidden="false" customHeight="false" outlineLevel="0" collapsed="false">
      <c r="A9" s="78" t="n">
        <v>110301</v>
      </c>
      <c r="B9" s="79" t="s">
        <v>118</v>
      </c>
      <c r="C9" s="80" t="s">
        <v>119</v>
      </c>
      <c r="D9" s="72"/>
      <c r="E9" s="73"/>
    </row>
    <row r="10" s="74" customFormat="true" ht="12.75" hidden="false" customHeight="false" outlineLevel="0" collapsed="false">
      <c r="A10" s="78" t="n">
        <v>110902</v>
      </c>
      <c r="B10" s="79" t="s">
        <v>120</v>
      </c>
      <c r="C10" s="80" t="s">
        <v>112</v>
      </c>
      <c r="D10" s="72"/>
      <c r="E10" s="73"/>
    </row>
    <row r="11" s="74" customFormat="true" ht="12.75" hidden="false" customHeight="false" outlineLevel="0" collapsed="false">
      <c r="A11" s="78" t="n">
        <v>130120</v>
      </c>
      <c r="B11" s="79" t="s">
        <v>121</v>
      </c>
      <c r="C11" s="80" t="s">
        <v>112</v>
      </c>
      <c r="D11" s="72"/>
      <c r="E11" s="73"/>
    </row>
    <row r="12" s="74" customFormat="true" ht="12.75" hidden="false" customHeight="false" outlineLevel="0" collapsed="false">
      <c r="A12" s="78" t="n">
        <v>130121</v>
      </c>
      <c r="B12" s="79" t="s">
        <v>15</v>
      </c>
      <c r="C12" s="80" t="s">
        <v>112</v>
      </c>
      <c r="D12" s="72"/>
      <c r="E12" s="73"/>
    </row>
    <row r="13" s="74" customFormat="true" ht="12.75" hidden="false" customHeight="false" outlineLevel="0" collapsed="false">
      <c r="A13" s="78" t="n">
        <v>130130</v>
      </c>
      <c r="B13" s="79" t="s">
        <v>122</v>
      </c>
      <c r="C13" s="80" t="s">
        <v>112</v>
      </c>
      <c r="D13" s="72"/>
      <c r="E13" s="73"/>
    </row>
    <row r="14" s="74" customFormat="true" ht="12.75" hidden="false" customHeight="false" outlineLevel="0" collapsed="false">
      <c r="A14" s="78" t="n">
        <v>130131</v>
      </c>
      <c r="B14" s="79" t="s">
        <v>123</v>
      </c>
      <c r="C14" s="80" t="s">
        <v>112</v>
      </c>
      <c r="D14" s="72"/>
      <c r="E14" s="73"/>
    </row>
    <row r="15" s="74" customFormat="true" ht="12.75" hidden="false" customHeight="false" outlineLevel="0" collapsed="false">
      <c r="A15" s="78" t="n">
        <v>130501</v>
      </c>
      <c r="B15" s="79" t="s">
        <v>124</v>
      </c>
      <c r="C15" s="80" t="s">
        <v>112</v>
      </c>
      <c r="D15" s="72"/>
      <c r="E15" s="73"/>
    </row>
    <row r="16" s="74" customFormat="true" ht="12.75" hidden="false" customHeight="false" outlineLevel="0" collapsed="false">
      <c r="A16" s="78" t="n">
        <v>130502</v>
      </c>
      <c r="B16" s="79" t="s">
        <v>125</v>
      </c>
      <c r="C16" s="80" t="s">
        <v>112</v>
      </c>
      <c r="D16" s="72"/>
      <c r="E16" s="73"/>
    </row>
    <row r="17" s="74" customFormat="true" ht="12.75" hidden="false" customHeight="false" outlineLevel="0" collapsed="false">
      <c r="A17" s="78" t="n">
        <v>130504</v>
      </c>
      <c r="B17" s="79" t="s">
        <v>126</v>
      </c>
      <c r="C17" s="80" t="s">
        <v>112</v>
      </c>
      <c r="D17" s="72"/>
      <c r="E17" s="73"/>
    </row>
    <row r="18" s="74" customFormat="true" ht="12.75" hidden="false" customHeight="false" outlineLevel="0" collapsed="false">
      <c r="A18" s="78" t="n">
        <v>130507</v>
      </c>
      <c r="B18" s="79" t="s">
        <v>127</v>
      </c>
      <c r="C18" s="80" t="s">
        <v>119</v>
      </c>
      <c r="D18" s="72"/>
      <c r="E18" s="73"/>
    </row>
    <row r="19" s="74" customFormat="true" ht="12.75" hidden="false" customHeight="false" outlineLevel="0" collapsed="false">
      <c r="A19" s="78" t="n">
        <v>140101</v>
      </c>
      <c r="B19" s="79" t="s">
        <v>128</v>
      </c>
      <c r="C19" s="80" t="s">
        <v>119</v>
      </c>
      <c r="D19" s="72"/>
      <c r="E19" s="73"/>
    </row>
    <row r="20" s="74" customFormat="true" ht="12.75" hidden="false" customHeight="false" outlineLevel="0" collapsed="false">
      <c r="A20" s="78" t="n">
        <v>140301</v>
      </c>
      <c r="B20" s="79" t="s">
        <v>129</v>
      </c>
      <c r="C20" s="80" t="s">
        <v>119</v>
      </c>
      <c r="D20" s="72"/>
      <c r="E20" s="73"/>
    </row>
    <row r="21" s="74" customFormat="true" ht="12.75" hidden="false" customHeight="false" outlineLevel="0" collapsed="false">
      <c r="A21" s="78" t="n">
        <v>147001</v>
      </c>
      <c r="B21" s="79" t="s">
        <v>130</v>
      </c>
      <c r="C21" s="80" t="s">
        <v>119</v>
      </c>
      <c r="D21" s="72"/>
      <c r="E21" s="73"/>
    </row>
    <row r="22" s="74" customFormat="true" ht="12.75" hidden="false" customHeight="false" outlineLevel="0" collapsed="false">
      <c r="A22" s="78" t="n">
        <v>150101</v>
      </c>
      <c r="B22" s="79" t="s">
        <v>131</v>
      </c>
      <c r="C22" s="80" t="s">
        <v>119</v>
      </c>
      <c r="D22" s="72"/>
      <c r="E22" s="73"/>
    </row>
    <row r="23" s="74" customFormat="true" ht="12.75" hidden="false" customHeight="false" outlineLevel="0" collapsed="false">
      <c r="A23" s="78" t="n">
        <v>160101</v>
      </c>
      <c r="B23" s="79" t="s">
        <v>132</v>
      </c>
      <c r="C23" s="80" t="s">
        <v>119</v>
      </c>
      <c r="D23" s="72"/>
      <c r="E23" s="73"/>
    </row>
    <row r="24" s="74" customFormat="true" ht="12.75" hidden="false" customHeight="false" outlineLevel="0" collapsed="false">
      <c r="A24" s="78" t="n">
        <v>161101</v>
      </c>
      <c r="B24" s="79" t="s">
        <v>133</v>
      </c>
      <c r="C24" s="80" t="s">
        <v>119</v>
      </c>
      <c r="D24" s="72"/>
      <c r="E24" s="73"/>
    </row>
    <row r="25" s="74" customFormat="true" ht="12.75" hidden="false" customHeight="false" outlineLevel="0" collapsed="false">
      <c r="A25" s="78" t="n">
        <v>161201</v>
      </c>
      <c r="B25" s="79" t="s">
        <v>134</v>
      </c>
      <c r="C25" s="80" t="s">
        <v>119</v>
      </c>
      <c r="D25" s="72"/>
      <c r="E25" s="73"/>
    </row>
    <row r="26" s="74" customFormat="true" ht="12.75" hidden="false" customHeight="false" outlineLevel="0" collapsed="false">
      <c r="A26" s="78" t="n">
        <v>211001</v>
      </c>
      <c r="B26" s="79" t="s">
        <v>135</v>
      </c>
      <c r="C26" s="80" t="s">
        <v>112</v>
      </c>
      <c r="D26" s="72"/>
      <c r="E26" s="73"/>
    </row>
    <row r="27" s="74" customFormat="true" ht="12.75" hidden="false" customHeight="false" outlineLevel="0" collapsed="false">
      <c r="A27" s="78" t="n">
        <v>211003</v>
      </c>
      <c r="B27" s="79" t="s">
        <v>136</v>
      </c>
      <c r="C27" s="80" t="s">
        <v>119</v>
      </c>
      <c r="D27" s="72"/>
      <c r="E27" s="73"/>
    </row>
    <row r="28" s="74" customFormat="true" ht="12.75" hidden="false" customHeight="false" outlineLevel="0" collapsed="false">
      <c r="A28" s="78" t="n">
        <v>211011</v>
      </c>
      <c r="B28" s="79" t="s">
        <v>137</v>
      </c>
      <c r="C28" s="80" t="s">
        <v>119</v>
      </c>
      <c r="D28" s="72"/>
      <c r="E28" s="73"/>
    </row>
    <row r="29" s="74" customFormat="true" ht="12.75" hidden="false" customHeight="false" outlineLevel="0" collapsed="false">
      <c r="A29" s="78" t="n">
        <v>211012</v>
      </c>
      <c r="B29" s="79" t="s">
        <v>138</v>
      </c>
      <c r="C29" s="80" t="s">
        <v>119</v>
      </c>
      <c r="D29" s="72"/>
      <c r="E29" s="73"/>
    </row>
    <row r="30" s="74" customFormat="true" ht="12.75" hidden="false" customHeight="false" outlineLevel="0" collapsed="false">
      <c r="A30" s="78" t="n">
        <v>211013</v>
      </c>
      <c r="B30" s="79" t="s">
        <v>139</v>
      </c>
      <c r="C30" s="80" t="s">
        <v>119</v>
      </c>
      <c r="D30" s="72"/>
      <c r="E30" s="73"/>
    </row>
    <row r="31" s="74" customFormat="true" ht="12.75" hidden="false" customHeight="false" outlineLevel="0" collapsed="false">
      <c r="A31" s="78" t="n">
        <v>211014</v>
      </c>
      <c r="B31" s="79" t="s">
        <v>140</v>
      </c>
      <c r="C31" s="80" t="s">
        <v>119</v>
      </c>
      <c r="D31" s="72"/>
      <c r="E31" s="73"/>
    </row>
    <row r="32" s="74" customFormat="true" ht="12.75" hidden="false" customHeight="false" outlineLevel="0" collapsed="false">
      <c r="A32" s="78" t="n">
        <v>211015</v>
      </c>
      <c r="B32" s="79" t="s">
        <v>141</v>
      </c>
      <c r="C32" s="80" t="s">
        <v>119</v>
      </c>
      <c r="D32" s="72"/>
      <c r="E32" s="73"/>
    </row>
    <row r="33" s="74" customFormat="true" ht="12.75" hidden="false" customHeight="false" outlineLevel="0" collapsed="false">
      <c r="A33" s="78" t="n">
        <v>211016</v>
      </c>
      <c r="B33" s="79" t="s">
        <v>142</v>
      </c>
      <c r="C33" s="80" t="s">
        <v>119</v>
      </c>
      <c r="D33" s="72"/>
      <c r="E33" s="73"/>
    </row>
    <row r="34" s="74" customFormat="true" ht="12.75" hidden="false" customHeight="false" outlineLevel="0" collapsed="false">
      <c r="A34" s="78" t="n">
        <v>211017</v>
      </c>
      <c r="B34" s="79" t="s">
        <v>143</v>
      </c>
      <c r="C34" s="80" t="s">
        <v>119</v>
      </c>
      <c r="D34" s="72"/>
      <c r="E34" s="73"/>
    </row>
    <row r="35" s="74" customFormat="true" ht="12.75" hidden="false" customHeight="false" outlineLevel="0" collapsed="false">
      <c r="A35" s="78" t="n">
        <v>211018</v>
      </c>
      <c r="B35" s="79" t="s">
        <v>144</v>
      </c>
      <c r="C35" s="80" t="s">
        <v>119</v>
      </c>
      <c r="D35" s="72"/>
      <c r="E35" s="73"/>
    </row>
    <row r="36" s="74" customFormat="true" ht="12.75" hidden="false" customHeight="false" outlineLevel="0" collapsed="false">
      <c r="A36" s="78" t="n">
        <v>211101</v>
      </c>
      <c r="B36" s="79" t="s">
        <v>145</v>
      </c>
      <c r="C36" s="80" t="s">
        <v>112</v>
      </c>
      <c r="D36" s="72"/>
      <c r="E36" s="73"/>
    </row>
    <row r="37" s="74" customFormat="true" ht="12.75" hidden="false" customHeight="false" outlineLevel="0" collapsed="false">
      <c r="A37" s="78" t="n">
        <v>211102</v>
      </c>
      <c r="B37" s="79" t="s">
        <v>146</v>
      </c>
      <c r="C37" s="80" t="s">
        <v>112</v>
      </c>
      <c r="D37" s="72"/>
      <c r="E37" s="73"/>
    </row>
    <row r="38" s="74" customFormat="true" ht="12.75" hidden="false" customHeight="false" outlineLevel="0" collapsed="false">
      <c r="A38" s="78" t="n">
        <v>211103</v>
      </c>
      <c r="B38" s="79" t="s">
        <v>147</v>
      </c>
      <c r="C38" s="80" t="s">
        <v>112</v>
      </c>
      <c r="D38" s="72"/>
      <c r="E38" s="73"/>
    </row>
    <row r="39" s="74" customFormat="true" ht="12.75" hidden="false" customHeight="false" outlineLevel="0" collapsed="false">
      <c r="A39" s="78" t="n">
        <v>211104</v>
      </c>
      <c r="B39" s="79" t="s">
        <v>148</v>
      </c>
      <c r="C39" s="80" t="s">
        <v>112</v>
      </c>
      <c r="D39" s="72"/>
      <c r="E39" s="73"/>
    </row>
    <row r="40" s="74" customFormat="true" ht="12.75" hidden="false" customHeight="false" outlineLevel="0" collapsed="false">
      <c r="A40" s="78" t="n">
        <v>211105</v>
      </c>
      <c r="B40" s="79" t="s">
        <v>149</v>
      </c>
      <c r="C40" s="80" t="s">
        <v>119</v>
      </c>
      <c r="D40" s="72"/>
      <c r="E40" s="73"/>
    </row>
    <row r="41" s="74" customFormat="true" ht="12.75" hidden="false" customHeight="false" outlineLevel="0" collapsed="false">
      <c r="A41" s="78" t="n">
        <v>211201</v>
      </c>
      <c r="B41" s="79" t="s">
        <v>150</v>
      </c>
      <c r="C41" s="80" t="s">
        <v>112</v>
      </c>
      <c r="D41" s="72"/>
      <c r="E41" s="73"/>
    </row>
    <row r="42" s="74" customFormat="true" ht="12.75" hidden="false" customHeight="false" outlineLevel="0" collapsed="false">
      <c r="A42" s="78" t="n">
        <v>211202</v>
      </c>
      <c r="B42" s="79" t="s">
        <v>151</v>
      </c>
      <c r="C42" s="80" t="s">
        <v>112</v>
      </c>
      <c r="D42" s="72"/>
      <c r="E42" s="73"/>
    </row>
    <row r="43" s="74" customFormat="true" ht="12.75" hidden="false" customHeight="false" outlineLevel="0" collapsed="false">
      <c r="A43" s="78" t="n">
        <v>211203</v>
      </c>
      <c r="B43" s="79" t="s">
        <v>152</v>
      </c>
      <c r="C43" s="80" t="s">
        <v>112</v>
      </c>
      <c r="D43" s="72"/>
      <c r="E43" s="73"/>
    </row>
    <row r="44" s="74" customFormat="true" ht="12.75" hidden="false" customHeight="false" outlineLevel="0" collapsed="false">
      <c r="A44" s="78" t="n">
        <v>212001</v>
      </c>
      <c r="B44" s="79" t="s">
        <v>153</v>
      </c>
      <c r="C44" s="80" t="s">
        <v>119</v>
      </c>
      <c r="D44" s="72"/>
      <c r="E44" s="73"/>
    </row>
    <row r="45" s="74" customFormat="true" ht="12.75" hidden="false" customHeight="false" outlineLevel="0" collapsed="false">
      <c r="A45" s="78" t="n">
        <v>213001</v>
      </c>
      <c r="B45" s="79" t="s">
        <v>154</v>
      </c>
      <c r="C45" s="80" t="s">
        <v>119</v>
      </c>
      <c r="D45" s="72"/>
      <c r="E45" s="73"/>
    </row>
    <row r="46" s="74" customFormat="true" ht="12.75" hidden="false" customHeight="false" outlineLevel="0" collapsed="false">
      <c r="A46" s="78" t="n">
        <v>214001</v>
      </c>
      <c r="B46" s="79" t="s">
        <v>155</v>
      </c>
      <c r="C46" s="80" t="s">
        <v>119</v>
      </c>
      <c r="D46" s="72"/>
      <c r="E46" s="73"/>
    </row>
    <row r="47" s="74" customFormat="true" ht="12.75" hidden="false" customHeight="false" outlineLevel="0" collapsed="false">
      <c r="A47" s="78" t="n">
        <v>214002</v>
      </c>
      <c r="B47" s="79" t="s">
        <v>156</v>
      </c>
      <c r="C47" s="80" t="s">
        <v>119</v>
      </c>
      <c r="D47" s="72"/>
      <c r="E47" s="73"/>
    </row>
    <row r="48" s="74" customFormat="true" ht="12.75" hidden="false" customHeight="false" outlineLevel="0" collapsed="false">
      <c r="A48" s="78" t="n">
        <v>310706</v>
      </c>
      <c r="B48" s="79" t="s">
        <v>157</v>
      </c>
      <c r="C48" s="80" t="s">
        <v>158</v>
      </c>
      <c r="D48" s="72"/>
      <c r="E48" s="73"/>
    </row>
    <row r="49" s="74" customFormat="true" ht="12.75" hidden="false" customHeight="false" outlineLevel="0" collapsed="false">
      <c r="A49" s="78" t="n">
        <v>311001</v>
      </c>
      <c r="B49" s="79" t="s">
        <v>159</v>
      </c>
      <c r="C49" s="80" t="s">
        <v>119</v>
      </c>
      <c r="D49" s="72"/>
      <c r="E49" s="73"/>
    </row>
    <row r="50" s="74" customFormat="true" ht="12.75" hidden="false" customHeight="false" outlineLevel="0" collapsed="false">
      <c r="A50" s="78" t="n">
        <v>311100</v>
      </c>
      <c r="B50" s="79" t="s">
        <v>160</v>
      </c>
      <c r="C50" s="80" t="s">
        <v>112</v>
      </c>
      <c r="D50" s="72"/>
      <c r="E50" s="73"/>
    </row>
    <row r="51" s="74" customFormat="true" ht="12.75" hidden="false" customHeight="false" outlineLevel="0" collapsed="false">
      <c r="A51" s="78" t="n">
        <v>311101</v>
      </c>
      <c r="B51" s="79" t="s">
        <v>161</v>
      </c>
      <c r="C51" s="80" t="s">
        <v>119</v>
      </c>
      <c r="D51" s="72"/>
      <c r="E51" s="73"/>
    </row>
    <row r="52" s="74" customFormat="true" ht="12.75" hidden="false" customHeight="false" outlineLevel="0" collapsed="false">
      <c r="A52" s="78" t="n">
        <v>311110</v>
      </c>
      <c r="B52" s="79" t="s">
        <v>162</v>
      </c>
      <c r="C52" s="80" t="s">
        <v>112</v>
      </c>
      <c r="D52" s="72"/>
      <c r="E52" s="73"/>
    </row>
    <row r="53" s="74" customFormat="true" ht="12.75" hidden="false" customHeight="false" outlineLevel="0" collapsed="false">
      <c r="A53" s="78" t="n">
        <v>311113</v>
      </c>
      <c r="B53" s="79" t="s">
        <v>163</v>
      </c>
      <c r="C53" s="80" t="s">
        <v>119</v>
      </c>
      <c r="D53" s="72"/>
      <c r="E53" s="73"/>
    </row>
    <row r="54" s="74" customFormat="true" ht="12.75" hidden="false" customHeight="false" outlineLevel="0" collapsed="false">
      <c r="A54" s="78" t="n">
        <v>311114</v>
      </c>
      <c r="B54" s="79" t="s">
        <v>164</v>
      </c>
      <c r="C54" s="80" t="s">
        <v>119</v>
      </c>
      <c r="D54" s="72"/>
      <c r="E54" s="73"/>
    </row>
    <row r="55" s="74" customFormat="true" ht="12.75" hidden="false" customHeight="false" outlineLevel="0" collapsed="false">
      <c r="A55" s="78" t="n">
        <v>311116</v>
      </c>
      <c r="B55" s="79" t="s">
        <v>165</v>
      </c>
      <c r="C55" s="80" t="s">
        <v>112</v>
      </c>
      <c r="D55" s="72"/>
      <c r="E55" s="73"/>
    </row>
    <row r="56" s="74" customFormat="true" ht="12.75" hidden="false" customHeight="false" outlineLevel="0" collapsed="false">
      <c r="A56" s="78" t="n">
        <v>311117</v>
      </c>
      <c r="B56" s="79" t="s">
        <v>166</v>
      </c>
      <c r="C56" s="80" t="s">
        <v>119</v>
      </c>
      <c r="D56" s="72"/>
      <c r="E56" s="73"/>
    </row>
    <row r="57" s="74" customFormat="true" ht="12.75" hidden="false" customHeight="false" outlineLevel="0" collapsed="false">
      <c r="A57" s="78" t="n">
        <v>311118</v>
      </c>
      <c r="B57" s="79" t="s">
        <v>167</v>
      </c>
      <c r="C57" s="80" t="s">
        <v>119</v>
      </c>
      <c r="D57" s="72"/>
      <c r="E57" s="73"/>
    </row>
    <row r="58" s="74" customFormat="true" ht="12.75" hidden="false" customHeight="false" outlineLevel="0" collapsed="false">
      <c r="A58" s="78" t="n">
        <v>311119</v>
      </c>
      <c r="B58" s="79" t="s">
        <v>168</v>
      </c>
      <c r="C58" s="80" t="s">
        <v>119</v>
      </c>
      <c r="D58" s="72"/>
      <c r="E58" s="73"/>
    </row>
    <row r="59" s="74" customFormat="true" ht="12.75" hidden="false" customHeight="false" outlineLevel="0" collapsed="false">
      <c r="A59" s="78" t="n">
        <v>311120</v>
      </c>
      <c r="B59" s="79" t="s">
        <v>169</v>
      </c>
      <c r="C59" s="80" t="s">
        <v>119</v>
      </c>
      <c r="D59" s="72"/>
      <c r="E59" s="73"/>
    </row>
    <row r="60" s="74" customFormat="true" ht="12.75" hidden="false" customHeight="false" outlineLevel="0" collapsed="false">
      <c r="A60" s="78" t="n">
        <v>311201</v>
      </c>
      <c r="B60" s="79" t="s">
        <v>170</v>
      </c>
      <c r="C60" s="80" t="s">
        <v>119</v>
      </c>
      <c r="D60" s="72"/>
      <c r="E60" s="73"/>
    </row>
    <row r="61" s="74" customFormat="true" ht="12.75" hidden="false" customHeight="false" outlineLevel="0" collapsed="false">
      <c r="A61" s="78" t="n">
        <v>312002</v>
      </c>
      <c r="B61" s="79" t="s">
        <v>171</v>
      </c>
      <c r="C61" s="80" t="s">
        <v>119</v>
      </c>
      <c r="D61" s="72"/>
      <c r="E61" s="73"/>
    </row>
    <row r="62" s="74" customFormat="true" ht="12.75" hidden="false" customHeight="false" outlineLevel="0" collapsed="false">
      <c r="A62" s="78" t="n">
        <v>312003</v>
      </c>
      <c r="B62" s="79" t="s">
        <v>172</v>
      </c>
      <c r="C62" s="80" t="s">
        <v>119</v>
      </c>
      <c r="D62" s="72"/>
      <c r="E62" s="73"/>
    </row>
    <row r="63" s="74" customFormat="true" ht="12.75" hidden="false" customHeight="false" outlineLevel="0" collapsed="false">
      <c r="A63" s="78" t="n">
        <v>411001</v>
      </c>
      <c r="B63" s="79" t="s">
        <v>173</v>
      </c>
      <c r="C63" s="80" t="s">
        <v>174</v>
      </c>
      <c r="D63" s="72"/>
      <c r="E63" s="73"/>
    </row>
    <row r="64" s="74" customFormat="true" ht="12.75" hidden="false" customHeight="false" outlineLevel="0" collapsed="false">
      <c r="A64" s="78" t="n">
        <v>411002</v>
      </c>
      <c r="B64" s="79" t="s">
        <v>175</v>
      </c>
      <c r="C64" s="80" t="s">
        <v>174</v>
      </c>
      <c r="D64" s="72"/>
      <c r="E64" s="73"/>
    </row>
    <row r="65" s="74" customFormat="true" ht="12.75" hidden="false" customHeight="false" outlineLevel="0" collapsed="false">
      <c r="A65" s="78" t="n">
        <v>411003</v>
      </c>
      <c r="B65" s="79" t="s">
        <v>176</v>
      </c>
      <c r="C65" s="80" t="s">
        <v>174</v>
      </c>
      <c r="D65" s="72"/>
      <c r="E65" s="73"/>
    </row>
    <row r="66" s="74" customFormat="true" ht="12.75" hidden="false" customHeight="false" outlineLevel="0" collapsed="false">
      <c r="A66" s="78" t="n">
        <v>411011</v>
      </c>
      <c r="B66" s="79" t="s">
        <v>177</v>
      </c>
      <c r="C66" s="80" t="s">
        <v>174</v>
      </c>
      <c r="D66" s="72"/>
      <c r="E66" s="73"/>
    </row>
    <row r="67" s="74" customFormat="true" ht="12.75" hidden="false" customHeight="false" outlineLevel="0" collapsed="false">
      <c r="A67" s="78" t="n">
        <v>411012</v>
      </c>
      <c r="B67" s="79" t="s">
        <v>178</v>
      </c>
      <c r="C67" s="80" t="s">
        <v>174</v>
      </c>
      <c r="D67" s="72"/>
      <c r="E67" s="73"/>
    </row>
    <row r="68" s="74" customFormat="true" ht="12.75" hidden="false" customHeight="false" outlineLevel="0" collapsed="false">
      <c r="A68" s="78" t="n">
        <v>411013</v>
      </c>
      <c r="B68" s="79" t="s">
        <v>179</v>
      </c>
      <c r="C68" s="80" t="s">
        <v>174</v>
      </c>
      <c r="D68" s="72"/>
      <c r="E68" s="73"/>
    </row>
    <row r="69" s="74" customFormat="true" ht="12.75" hidden="false" customHeight="false" outlineLevel="0" collapsed="false">
      <c r="A69" s="78" t="n">
        <v>411014</v>
      </c>
      <c r="B69" s="79" t="s">
        <v>180</v>
      </c>
      <c r="C69" s="80" t="s">
        <v>174</v>
      </c>
      <c r="D69" s="72"/>
      <c r="E69" s="73"/>
    </row>
    <row r="70" s="74" customFormat="true" ht="12.75" hidden="false" customHeight="false" outlineLevel="0" collapsed="false">
      <c r="A70" s="78" t="n">
        <v>411015</v>
      </c>
      <c r="B70" s="79" t="s">
        <v>181</v>
      </c>
      <c r="C70" s="80" t="s">
        <v>174</v>
      </c>
      <c r="D70" s="72"/>
      <c r="E70" s="73"/>
    </row>
    <row r="71" s="74" customFormat="true" ht="12.75" hidden="false" customHeight="false" outlineLevel="0" collapsed="false">
      <c r="A71" s="78" t="n">
        <v>411016</v>
      </c>
      <c r="B71" s="79" t="s">
        <v>182</v>
      </c>
      <c r="C71" s="80" t="s">
        <v>174</v>
      </c>
      <c r="D71" s="72"/>
      <c r="E71" s="73"/>
    </row>
    <row r="72" s="74" customFormat="true" ht="12.75" hidden="false" customHeight="false" outlineLevel="0" collapsed="false">
      <c r="A72" s="78" t="n">
        <v>411017</v>
      </c>
      <c r="B72" s="79" t="s">
        <v>183</v>
      </c>
      <c r="C72" s="80" t="s">
        <v>174</v>
      </c>
      <c r="D72" s="72"/>
      <c r="E72" s="73"/>
    </row>
    <row r="73" s="74" customFormat="true" ht="12.75" hidden="false" customHeight="false" outlineLevel="0" collapsed="false">
      <c r="A73" s="78" t="n">
        <v>411018</v>
      </c>
      <c r="B73" s="79" t="s">
        <v>184</v>
      </c>
      <c r="C73" s="80" t="s">
        <v>174</v>
      </c>
      <c r="D73" s="72"/>
      <c r="E73" s="73"/>
    </row>
    <row r="74" s="74" customFormat="true" ht="12.75" hidden="false" customHeight="false" outlineLevel="0" collapsed="false">
      <c r="A74" s="78" t="n">
        <v>411101</v>
      </c>
      <c r="B74" s="79" t="s">
        <v>185</v>
      </c>
      <c r="C74" s="80" t="s">
        <v>174</v>
      </c>
      <c r="D74" s="72"/>
      <c r="E74" s="73"/>
    </row>
    <row r="75" s="74" customFormat="true" ht="12.75" hidden="false" customHeight="false" outlineLevel="0" collapsed="false">
      <c r="A75" s="78" t="n">
        <v>411102</v>
      </c>
      <c r="B75" s="79" t="s">
        <v>186</v>
      </c>
      <c r="C75" s="80" t="s">
        <v>174</v>
      </c>
      <c r="D75" s="72"/>
      <c r="E75" s="73"/>
    </row>
    <row r="76" s="74" customFormat="true" ht="12.75" hidden="false" customHeight="false" outlineLevel="0" collapsed="false">
      <c r="A76" s="78" t="n">
        <v>411103</v>
      </c>
      <c r="B76" s="79" t="s">
        <v>187</v>
      </c>
      <c r="C76" s="80" t="s">
        <v>174</v>
      </c>
      <c r="D76" s="72"/>
      <c r="E76" s="73"/>
    </row>
    <row r="77" s="74" customFormat="true" ht="12.75" hidden="false" customHeight="false" outlineLevel="0" collapsed="false">
      <c r="A77" s="78" t="n">
        <v>411111</v>
      </c>
      <c r="B77" s="79" t="s">
        <v>188</v>
      </c>
      <c r="C77" s="80" t="s">
        <v>174</v>
      </c>
      <c r="D77" s="72"/>
      <c r="E77" s="73"/>
    </row>
    <row r="78" s="74" customFormat="true" ht="12.75" hidden="false" customHeight="false" outlineLevel="0" collapsed="false">
      <c r="A78" s="78" t="n">
        <v>411112</v>
      </c>
      <c r="B78" s="79" t="s">
        <v>189</v>
      </c>
      <c r="C78" s="80" t="s">
        <v>174</v>
      </c>
      <c r="D78" s="72"/>
      <c r="E78" s="73"/>
    </row>
    <row r="79" s="74" customFormat="true" ht="12.75" hidden="false" customHeight="false" outlineLevel="0" collapsed="false">
      <c r="A79" s="78" t="n">
        <v>411113</v>
      </c>
      <c r="B79" s="79" t="s">
        <v>190</v>
      </c>
      <c r="C79" s="80" t="s">
        <v>174</v>
      </c>
      <c r="D79" s="72"/>
      <c r="E79" s="73"/>
    </row>
    <row r="80" s="74" customFormat="true" ht="12.75" hidden="false" customHeight="false" outlineLevel="0" collapsed="false">
      <c r="A80" s="78" t="n">
        <v>411114</v>
      </c>
      <c r="B80" s="79" t="s">
        <v>191</v>
      </c>
      <c r="C80" s="80" t="s">
        <v>174</v>
      </c>
      <c r="D80" s="72"/>
      <c r="E80" s="73"/>
    </row>
    <row r="81" s="74" customFormat="true" ht="12.75" hidden="false" customHeight="false" outlineLevel="0" collapsed="false">
      <c r="A81" s="78" t="n">
        <v>411115</v>
      </c>
      <c r="B81" s="79" t="s">
        <v>192</v>
      </c>
      <c r="C81" s="80" t="s">
        <v>174</v>
      </c>
      <c r="D81" s="72"/>
      <c r="E81" s="73"/>
    </row>
    <row r="82" s="74" customFormat="true" ht="12.75" hidden="false" customHeight="false" outlineLevel="0" collapsed="false">
      <c r="A82" s="78" t="n">
        <v>411116</v>
      </c>
      <c r="B82" s="79" t="s">
        <v>193</v>
      </c>
      <c r="C82" s="80" t="s">
        <v>174</v>
      </c>
      <c r="D82" s="72"/>
      <c r="E82" s="73"/>
    </row>
    <row r="83" s="74" customFormat="true" ht="12.75" hidden="false" customHeight="false" outlineLevel="0" collapsed="false">
      <c r="A83" s="78" t="n">
        <v>411117</v>
      </c>
      <c r="B83" s="79" t="s">
        <v>194</v>
      </c>
      <c r="C83" s="80" t="s">
        <v>174</v>
      </c>
      <c r="D83" s="72"/>
      <c r="E83" s="73"/>
    </row>
    <row r="84" s="74" customFormat="true" ht="12.75" hidden="false" customHeight="false" outlineLevel="0" collapsed="false">
      <c r="A84" s="78" t="n">
        <v>411118</v>
      </c>
      <c r="B84" s="79" t="s">
        <v>195</v>
      </c>
      <c r="C84" s="80" t="s">
        <v>174</v>
      </c>
      <c r="D84" s="72"/>
      <c r="E84" s="73"/>
    </row>
    <row r="85" s="74" customFormat="true" ht="12.75" hidden="false" customHeight="false" outlineLevel="0" collapsed="false">
      <c r="A85" s="78" t="n">
        <v>510001</v>
      </c>
      <c r="B85" s="79" t="s">
        <v>33</v>
      </c>
      <c r="C85" s="80" t="s">
        <v>174</v>
      </c>
      <c r="D85" s="72"/>
      <c r="E85" s="73"/>
    </row>
    <row r="86" s="74" customFormat="true" ht="12.75" hidden="false" customHeight="false" outlineLevel="0" collapsed="false">
      <c r="A86" s="78" t="n">
        <v>511001</v>
      </c>
      <c r="B86" s="79" t="s">
        <v>196</v>
      </c>
      <c r="C86" s="80" t="s">
        <v>174</v>
      </c>
      <c r="D86" s="72"/>
      <c r="E86" s="73"/>
    </row>
    <row r="87" s="74" customFormat="true" ht="12.75" hidden="false" customHeight="false" outlineLevel="0" collapsed="false">
      <c r="A87" s="78" t="n">
        <v>511002</v>
      </c>
      <c r="B87" s="79" t="s">
        <v>197</v>
      </c>
      <c r="C87" s="80" t="s">
        <v>174</v>
      </c>
      <c r="D87" s="72"/>
      <c r="E87" s="73"/>
    </row>
    <row r="88" s="74" customFormat="true" ht="12.75" hidden="false" customHeight="false" outlineLevel="0" collapsed="false">
      <c r="A88" s="78" t="n">
        <v>511003</v>
      </c>
      <c r="B88" s="79" t="s">
        <v>198</v>
      </c>
      <c r="C88" s="80" t="s">
        <v>174</v>
      </c>
      <c r="D88" s="72"/>
      <c r="E88" s="73"/>
    </row>
    <row r="89" s="74" customFormat="true" ht="12.75" hidden="false" customHeight="false" outlineLevel="0" collapsed="false">
      <c r="A89" s="78" t="n">
        <v>811001</v>
      </c>
      <c r="B89" s="79" t="s">
        <v>199</v>
      </c>
      <c r="C89" s="80" t="s">
        <v>200</v>
      </c>
      <c r="D89" s="72"/>
      <c r="E89" s="73"/>
    </row>
    <row r="90" s="74" customFormat="true" ht="12.75" hidden="false" customHeight="false" outlineLevel="0" collapsed="false">
      <c r="A90" s="78" t="n">
        <v>811002</v>
      </c>
      <c r="B90" s="79" t="s">
        <v>201</v>
      </c>
      <c r="C90" s="80" t="s">
        <v>200</v>
      </c>
      <c r="D90" s="72"/>
      <c r="E90" s="73"/>
    </row>
    <row r="91" s="74" customFormat="true" ht="12.75" hidden="false" customHeight="false" outlineLevel="0" collapsed="false">
      <c r="A91" s="78" t="n">
        <v>811003</v>
      </c>
      <c r="B91" s="79" t="s">
        <v>202</v>
      </c>
      <c r="C91" s="80" t="s">
        <v>200</v>
      </c>
      <c r="D91" s="72"/>
      <c r="E91" s="73"/>
    </row>
    <row r="92" s="74" customFormat="true" ht="12.75" hidden="false" customHeight="false" outlineLevel="0" collapsed="false">
      <c r="A92" s="78" t="n">
        <v>811004</v>
      </c>
      <c r="B92" s="79" t="s">
        <v>203</v>
      </c>
      <c r="C92" s="80" t="s">
        <v>200</v>
      </c>
      <c r="D92" s="72"/>
      <c r="E92" s="73"/>
    </row>
    <row r="93" s="74" customFormat="true" ht="12.75" hidden="false" customHeight="false" outlineLevel="0" collapsed="false">
      <c r="A93" s="78" t="n">
        <v>811005</v>
      </c>
      <c r="B93" s="79" t="s">
        <v>204</v>
      </c>
      <c r="C93" s="80" t="s">
        <v>200</v>
      </c>
      <c r="D93" s="72"/>
      <c r="E93" s="73"/>
    </row>
    <row r="94" s="74" customFormat="true" ht="12.75" hidden="false" customHeight="false" outlineLevel="0" collapsed="false">
      <c r="A94" s="78" t="n">
        <v>811006</v>
      </c>
      <c r="B94" s="79" t="s">
        <v>205</v>
      </c>
      <c r="C94" s="80" t="s">
        <v>200</v>
      </c>
      <c r="D94" s="72"/>
      <c r="E94" s="73"/>
    </row>
    <row r="95" s="74" customFormat="true" ht="12.75" hidden="false" customHeight="false" outlineLevel="0" collapsed="false">
      <c r="A95" s="78" t="n">
        <v>821000</v>
      </c>
      <c r="B95" s="79" t="s">
        <v>206</v>
      </c>
      <c r="C95" s="80" t="s">
        <v>200</v>
      </c>
      <c r="D95" s="72"/>
      <c r="E95" s="73"/>
    </row>
    <row r="96" customFormat="false" ht="15" hidden="false" customHeight="false" outlineLevel="0" collapsed="false">
      <c r="A96" s="78" t="n">
        <v>821001</v>
      </c>
      <c r="B96" s="79" t="s">
        <v>207</v>
      </c>
      <c r="C96" s="80" t="s">
        <v>200</v>
      </c>
    </row>
    <row r="97" customFormat="false" ht="15" hidden="false" customHeight="false" outlineLevel="0" collapsed="false">
      <c r="A97" s="78" t="n">
        <v>821002</v>
      </c>
      <c r="B97" s="79" t="s">
        <v>208</v>
      </c>
      <c r="C97" s="80" t="s">
        <v>200</v>
      </c>
    </row>
    <row r="98" customFormat="false" ht="15" hidden="false" customHeight="false" outlineLevel="0" collapsed="false">
      <c r="A98" s="78" t="n">
        <v>821004</v>
      </c>
      <c r="B98" s="79" t="s">
        <v>209</v>
      </c>
      <c r="C98" s="80" t="s">
        <v>200</v>
      </c>
    </row>
    <row r="99" customFormat="false" ht="15" hidden="false" customHeight="false" outlineLevel="0" collapsed="false">
      <c r="A99" s="78" t="n">
        <v>821005</v>
      </c>
      <c r="B99" s="79" t="s">
        <v>210</v>
      </c>
      <c r="C99" s="80" t="s">
        <v>200</v>
      </c>
    </row>
    <row r="100" customFormat="false" ht="15" hidden="false" customHeight="false" outlineLevel="0" collapsed="false">
      <c r="A100" s="78" t="n">
        <v>821006</v>
      </c>
      <c r="B100" s="79" t="s">
        <v>211</v>
      </c>
      <c r="C100" s="80" t="s">
        <v>200</v>
      </c>
      <c r="E100" s="81"/>
    </row>
    <row r="101" customFormat="false" ht="15" hidden="false" customHeight="false" outlineLevel="0" collapsed="false">
      <c r="A101" s="78" t="n">
        <v>821007</v>
      </c>
      <c r="B101" s="79" t="s">
        <v>212</v>
      </c>
      <c r="C101" s="80" t="s">
        <v>200</v>
      </c>
      <c r="E101" s="81"/>
    </row>
    <row r="102" customFormat="false" ht="15" hidden="false" customHeight="false" outlineLevel="0" collapsed="false">
      <c r="A102" s="78" t="n">
        <v>821015</v>
      </c>
      <c r="B102" s="79" t="s">
        <v>213</v>
      </c>
      <c r="C102" s="80" t="s">
        <v>174</v>
      </c>
    </row>
    <row r="103" customFormat="false" ht="15" hidden="false" customHeight="false" outlineLevel="0" collapsed="false">
      <c r="A103" s="78" t="n">
        <v>822001</v>
      </c>
      <c r="B103" s="79" t="s">
        <v>214</v>
      </c>
      <c r="C103" s="80" t="s">
        <v>200</v>
      </c>
    </row>
    <row r="104" customFormat="false" ht="15" hidden="false" customHeight="false" outlineLevel="0" collapsed="false">
      <c r="A104" s="78" t="n">
        <v>822005</v>
      </c>
      <c r="B104" s="79" t="s">
        <v>215</v>
      </c>
      <c r="C104" s="80" t="s">
        <v>200</v>
      </c>
    </row>
    <row r="105" customFormat="false" ht="15" hidden="false" customHeight="false" outlineLevel="0" collapsed="false">
      <c r="A105" s="78" t="n">
        <v>824001</v>
      </c>
      <c r="B105" s="79" t="s">
        <v>216</v>
      </c>
      <c r="C105" s="80" t="s">
        <v>200</v>
      </c>
    </row>
    <row r="106" customFormat="false" ht="15" hidden="false" customHeight="false" outlineLevel="0" collapsed="false">
      <c r="A106" s="78" t="n">
        <v>824002</v>
      </c>
      <c r="B106" s="79" t="s">
        <v>217</v>
      </c>
      <c r="C106" s="80" t="s">
        <v>200</v>
      </c>
    </row>
    <row r="107" customFormat="false" ht="15" hidden="false" customHeight="false" outlineLevel="0" collapsed="false">
      <c r="A107" s="78" t="n">
        <v>824003</v>
      </c>
      <c r="B107" s="79" t="s">
        <v>218</v>
      </c>
      <c r="C107" s="80" t="s">
        <v>200</v>
      </c>
    </row>
    <row r="108" customFormat="false" ht="15" hidden="false" customHeight="false" outlineLevel="0" collapsed="false">
      <c r="A108" s="78" t="n">
        <v>824004</v>
      </c>
      <c r="B108" s="79" t="s">
        <v>219</v>
      </c>
      <c r="C108" s="80" t="s">
        <v>200</v>
      </c>
    </row>
    <row r="109" customFormat="false" ht="15" hidden="false" customHeight="false" outlineLevel="0" collapsed="false">
      <c r="A109" s="78" t="n">
        <v>824005</v>
      </c>
      <c r="B109" s="79" t="s">
        <v>220</v>
      </c>
      <c r="C109" s="80" t="s">
        <v>200</v>
      </c>
    </row>
    <row r="110" customFormat="false" ht="15" hidden="false" customHeight="false" outlineLevel="0" collapsed="false">
      <c r="A110" s="78" t="n">
        <v>824006</v>
      </c>
      <c r="B110" s="79" t="s">
        <v>221</v>
      </c>
      <c r="C110" s="80" t="s">
        <v>200</v>
      </c>
    </row>
    <row r="111" customFormat="false" ht="15" hidden="false" customHeight="false" outlineLevel="0" collapsed="false">
      <c r="A111" s="78" t="n">
        <v>824007</v>
      </c>
      <c r="B111" s="79" t="s">
        <v>222</v>
      </c>
      <c r="C111" s="80" t="s">
        <v>200</v>
      </c>
    </row>
    <row r="112" s="74" customFormat="true" ht="12.75" hidden="false" customHeight="false" outlineLevel="0" collapsed="false">
      <c r="A112" s="78" t="n">
        <v>824008</v>
      </c>
      <c r="B112" s="79" t="s">
        <v>223</v>
      </c>
      <c r="C112" s="80" t="s">
        <v>200</v>
      </c>
      <c r="D112" s="72"/>
      <c r="E112" s="73"/>
    </row>
    <row r="113" s="74" customFormat="true" ht="12.75" hidden="false" customHeight="false" outlineLevel="0" collapsed="false">
      <c r="A113" s="78" t="n">
        <v>824009</v>
      </c>
      <c r="B113" s="79" t="s">
        <v>224</v>
      </c>
      <c r="C113" s="80" t="s">
        <v>200</v>
      </c>
      <c r="D113" s="72"/>
      <c r="E113" s="73"/>
    </row>
    <row r="114" s="74" customFormat="true" ht="12.75" hidden="false" customHeight="false" outlineLevel="0" collapsed="false">
      <c r="A114" s="78" t="n">
        <v>824010</v>
      </c>
      <c r="B114" s="79" t="s">
        <v>225</v>
      </c>
      <c r="C114" s="80" t="s">
        <v>200</v>
      </c>
      <c r="D114" s="72"/>
      <c r="E114" s="73"/>
    </row>
    <row r="115" s="74" customFormat="true" ht="12.75" hidden="false" customHeight="false" outlineLevel="0" collapsed="false">
      <c r="A115" s="78" t="n">
        <v>824011</v>
      </c>
      <c r="B115" s="79" t="s">
        <v>226</v>
      </c>
      <c r="C115" s="80" t="s">
        <v>200</v>
      </c>
      <c r="D115" s="72"/>
      <c r="E115" s="73"/>
    </row>
    <row r="116" s="74" customFormat="true" ht="12.75" hidden="false" customHeight="false" outlineLevel="0" collapsed="false">
      <c r="A116" s="78" t="n">
        <v>824013</v>
      </c>
      <c r="B116" s="79" t="s">
        <v>227</v>
      </c>
      <c r="C116" s="80" t="s">
        <v>200</v>
      </c>
      <c r="D116" s="72"/>
      <c r="E116" s="73"/>
    </row>
    <row r="117" s="74" customFormat="true" ht="12.75" hidden="false" customHeight="false" outlineLevel="0" collapsed="false">
      <c r="A117" s="78" t="n">
        <v>824019</v>
      </c>
      <c r="B117" s="79" t="s">
        <v>228</v>
      </c>
      <c r="C117" s="80" t="s">
        <v>200</v>
      </c>
      <c r="D117" s="72"/>
      <c r="E117" s="73"/>
    </row>
    <row r="118" s="74" customFormat="true" ht="12.75" hidden="false" customHeight="false" outlineLevel="0" collapsed="false">
      <c r="A118" s="78" t="n">
        <v>824021</v>
      </c>
      <c r="B118" s="79" t="s">
        <v>229</v>
      </c>
      <c r="C118" s="80" t="s">
        <v>200</v>
      </c>
      <c r="D118" s="72"/>
      <c r="E118" s="73"/>
    </row>
    <row r="119" s="74" customFormat="true" ht="12.75" hidden="false" customHeight="false" outlineLevel="0" collapsed="false">
      <c r="A119" s="78" t="n">
        <v>824033</v>
      </c>
      <c r="B119" s="79" t="s">
        <v>230</v>
      </c>
      <c r="C119" s="80" t="s">
        <v>200</v>
      </c>
      <c r="D119" s="72"/>
      <c r="E119" s="73"/>
    </row>
    <row r="120" s="74" customFormat="true" ht="12.75" hidden="false" customHeight="false" outlineLevel="0" collapsed="false">
      <c r="A120" s="78" t="n">
        <v>824037</v>
      </c>
      <c r="B120" s="79" t="s">
        <v>231</v>
      </c>
      <c r="C120" s="80" t="s">
        <v>200</v>
      </c>
      <c r="D120" s="72"/>
      <c r="E120" s="73"/>
    </row>
    <row r="121" s="74" customFormat="true" ht="12.75" hidden="false" customHeight="false" outlineLevel="0" collapsed="false">
      <c r="A121" s="78" t="n">
        <v>824041</v>
      </c>
      <c r="B121" s="79" t="s">
        <v>232</v>
      </c>
      <c r="C121" s="80" t="s">
        <v>200</v>
      </c>
      <c r="D121" s="72"/>
      <c r="E121" s="73"/>
    </row>
    <row r="122" s="74" customFormat="true" ht="12.75" hidden="false" customHeight="false" outlineLevel="0" collapsed="false">
      <c r="A122" s="78" t="n">
        <v>824042</v>
      </c>
      <c r="B122" s="79" t="s">
        <v>233</v>
      </c>
      <c r="C122" s="80" t="s">
        <v>200</v>
      </c>
      <c r="D122" s="72"/>
      <c r="E122" s="73"/>
    </row>
    <row r="123" s="74" customFormat="true" ht="12.75" hidden="false" customHeight="false" outlineLevel="0" collapsed="false">
      <c r="A123" s="78" t="n">
        <v>824045</v>
      </c>
      <c r="B123" s="79" t="s">
        <v>234</v>
      </c>
      <c r="C123" s="80" t="s">
        <v>235</v>
      </c>
      <c r="D123" s="72"/>
      <c r="E123" s="73"/>
    </row>
    <row r="124" s="74" customFormat="true" ht="12.75" hidden="false" customHeight="false" outlineLevel="0" collapsed="false">
      <c r="A124" s="78" t="n">
        <v>825002</v>
      </c>
      <c r="B124" s="79" t="s">
        <v>236</v>
      </c>
      <c r="C124" s="80" t="s">
        <v>200</v>
      </c>
      <c r="D124" s="72"/>
      <c r="E124" s="73"/>
    </row>
    <row r="125" s="74" customFormat="true" ht="12.75" hidden="false" customHeight="false" outlineLevel="0" collapsed="false">
      <c r="A125" s="78" t="n">
        <v>825010</v>
      </c>
      <c r="B125" s="79" t="s">
        <v>237</v>
      </c>
      <c r="C125" s="80" t="s">
        <v>200</v>
      </c>
      <c r="D125" s="72"/>
      <c r="E125" s="73"/>
    </row>
    <row r="126" s="74" customFormat="true" ht="12.75" hidden="false" customHeight="false" outlineLevel="0" collapsed="false">
      <c r="A126" s="78" t="n">
        <v>825011</v>
      </c>
      <c r="B126" s="79" t="s">
        <v>238</v>
      </c>
      <c r="C126" s="80" t="s">
        <v>200</v>
      </c>
      <c r="D126" s="72"/>
      <c r="E126" s="73"/>
    </row>
    <row r="127" s="74" customFormat="true" ht="12.75" hidden="false" customHeight="false" outlineLevel="0" collapsed="false">
      <c r="A127" s="78" t="n">
        <v>825012</v>
      </c>
      <c r="B127" s="79" t="s">
        <v>239</v>
      </c>
      <c r="C127" s="80" t="s">
        <v>200</v>
      </c>
      <c r="D127" s="72"/>
      <c r="E127" s="73"/>
    </row>
    <row r="128" s="74" customFormat="true" ht="12.75" hidden="false" customHeight="false" outlineLevel="0" collapsed="false">
      <c r="A128" s="78" t="n">
        <v>825013</v>
      </c>
      <c r="B128" s="79" t="s">
        <v>240</v>
      </c>
      <c r="C128" s="80" t="s">
        <v>200</v>
      </c>
      <c r="D128" s="72"/>
      <c r="E128" s="73"/>
    </row>
    <row r="129" s="74" customFormat="true" ht="12.75" hidden="false" customHeight="false" outlineLevel="0" collapsed="false">
      <c r="A129" s="78" t="n">
        <v>825015</v>
      </c>
      <c r="B129" s="79" t="s">
        <v>241</v>
      </c>
      <c r="C129" s="80" t="s">
        <v>200</v>
      </c>
      <c r="D129" s="72"/>
      <c r="E129" s="73"/>
    </row>
    <row r="130" s="74" customFormat="true" ht="12.75" hidden="false" customHeight="false" outlineLevel="0" collapsed="false">
      <c r="A130" s="78" t="n">
        <v>825017</v>
      </c>
      <c r="B130" s="79" t="s">
        <v>242</v>
      </c>
      <c r="C130" s="80" t="s">
        <v>235</v>
      </c>
      <c r="D130" s="72"/>
      <c r="E130" s="73"/>
    </row>
    <row r="131" s="74" customFormat="true" ht="12.75" hidden="false" customHeight="false" outlineLevel="0" collapsed="false">
      <c r="A131" s="78" t="n">
        <v>829207</v>
      </c>
      <c r="B131" s="79" t="s">
        <v>243</v>
      </c>
      <c r="C131" s="80" t="s">
        <v>200</v>
      </c>
      <c r="D131" s="72"/>
      <c r="E131" s="73"/>
    </row>
    <row r="132" s="74" customFormat="true" ht="12.75" hidden="false" customHeight="false" outlineLevel="0" collapsed="false">
      <c r="A132" s="78" t="n">
        <v>829210</v>
      </c>
      <c r="B132" s="79" t="s">
        <v>244</v>
      </c>
      <c r="C132" s="80" t="s">
        <v>200</v>
      </c>
      <c r="D132" s="72"/>
      <c r="E132" s="73"/>
    </row>
    <row r="133" s="74" customFormat="true" ht="12.75" hidden="false" customHeight="false" outlineLevel="0" collapsed="false">
      <c r="A133" s="78" t="n">
        <v>829220</v>
      </c>
      <c r="B133" s="79" t="s">
        <v>245</v>
      </c>
      <c r="C133" s="80" t="s">
        <v>235</v>
      </c>
      <c r="D133" s="72"/>
      <c r="E133" s="73"/>
    </row>
    <row r="134" s="74" customFormat="true" ht="12.75" hidden="false" customHeight="false" outlineLevel="0" collapsed="false">
      <c r="A134" s="78" t="n">
        <v>929900</v>
      </c>
      <c r="B134" s="79" t="s">
        <v>246</v>
      </c>
      <c r="C134" s="80" t="s">
        <v>200</v>
      </c>
      <c r="D134" s="72"/>
      <c r="E134" s="73"/>
    </row>
    <row r="219" s="73" customFormat="true" ht="12.75" hidden="false" customHeight="false" outlineLevel="0" collapsed="false">
      <c r="A219" s="72"/>
      <c r="C219" s="74"/>
      <c r="D219" s="72" t="n">
        <v>825017</v>
      </c>
    </row>
    <row r="264" s="73" customFormat="true" ht="12.75" hidden="false" customHeight="false" outlineLevel="0" collapsed="false">
      <c r="A264" s="72"/>
      <c r="C264" s="74"/>
      <c r="D264" s="82" t="s">
        <v>247</v>
      </c>
    </row>
    <row r="265" s="73" customFormat="true" ht="12.75" hidden="false" customHeight="false" outlineLevel="0" collapsed="false">
      <c r="A265" s="72"/>
      <c r="C265" s="74"/>
      <c r="D265" s="82"/>
    </row>
    <row r="266" s="73" customFormat="true" ht="12.75" hidden="false" customHeight="false" outlineLevel="0" collapsed="false">
      <c r="A266" s="72"/>
      <c r="C266" s="74"/>
      <c r="D266" s="82" t="s">
        <v>248</v>
      </c>
    </row>
  </sheetData>
  <autoFilter ref="A2:C2"/>
  <conditionalFormatting sqref="A137:A1048576 A24:A134 A2:A22">
    <cfRule type="duplicateValues" priority="2" aboveAverage="0" equalAverage="0" bottom="0" percent="0" rank="0" text="" dxfId="0"/>
  </conditionalFormatting>
  <conditionalFormatting sqref="A23">
    <cfRule type="duplicateValues" priority="3" aboveAverage="0" equalAverage="0" bottom="0" percent="0" rank="0" text="" dxfId="1"/>
  </conditionalFormatting>
  <conditionalFormatting sqref="A23">
    <cfRule type="duplicateValues" priority="4" aboveAverage="0" equalAverage="0" bottom="0" percent="0" rank="0" text="" dxfId="2"/>
  </conditionalFormatting>
  <conditionalFormatting sqref="A24:A134 A3:A22">
    <cfRule type="duplicateValues" priority="5" aboveAverage="0" equalAverage="0" bottom="0" percent="0" rank="0" text="" dxfId="3"/>
  </conditionalFormatting>
  <conditionalFormatting sqref="A1">
    <cfRule type="duplicateValues" priority="6" aboveAverage="0" equalAverage="0" bottom="0" percent="0" rank="0" text="" dxfId="4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L11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10" topLeftCell="E56" activePane="bottomRight" state="frozen"/>
      <selection pane="topLeft" activeCell="A1" activeCellId="0" sqref="A1"/>
      <selection pane="topRight" activeCell="E1" activeCellId="0" sqref="E1"/>
      <selection pane="bottomLeft" activeCell="A56" activeCellId="0" sqref="A56"/>
      <selection pane="bottomRight" activeCell="H108" activeCellId="0" sqref="H108"/>
    </sheetView>
  </sheetViews>
  <sheetFormatPr defaultColWidth="16.57421875" defaultRowHeight="15" zeroHeight="false" outlineLevelRow="0" outlineLevelCol="0"/>
  <cols>
    <col collapsed="false" customWidth="true" hidden="false" outlineLevel="0" max="1" min="1" style="19" width="2"/>
    <col collapsed="false" customWidth="true" hidden="false" outlineLevel="0" max="2" min="2" style="19" width="3.28"/>
    <col collapsed="false" customWidth="true" hidden="false" outlineLevel="0" max="3" min="3" style="83" width="8.14"/>
    <col collapsed="false" customWidth="true" hidden="false" outlineLevel="0" max="4" min="4" style="83" width="43.71"/>
    <col collapsed="false" customWidth="true" hidden="false" outlineLevel="0" max="5" min="5" style="84" width="14.57"/>
    <col collapsed="false" customWidth="true" hidden="false" outlineLevel="0" max="6" min="6" style="85" width="8.28"/>
    <col collapsed="false" customWidth="true" hidden="false" outlineLevel="0" max="7" min="7" style="86" width="4.28"/>
    <col collapsed="false" customWidth="true" hidden="false" outlineLevel="0" max="8" min="8" style="87" width="78"/>
    <col collapsed="false" customWidth="true" hidden="false" outlineLevel="0" max="9" min="9" style="19" width="11.14"/>
    <col collapsed="false" customWidth="true" hidden="false" outlineLevel="0" max="10" min="10" style="87" width="19"/>
    <col collapsed="false" customWidth="false" hidden="false" outlineLevel="0" max="1024" min="11" style="19" width="16.57"/>
  </cols>
  <sheetData>
    <row r="1" customFormat="false" ht="15.75" hidden="false" customHeight="false" outlineLevel="0" collapsed="false"/>
    <row r="2" customFormat="false" ht="4.5" hidden="false" customHeight="true" outlineLevel="0" collapsed="false">
      <c r="B2" s="88"/>
      <c r="C2" s="89"/>
      <c r="D2" s="89"/>
      <c r="E2" s="90"/>
      <c r="F2" s="91"/>
      <c r="G2" s="92"/>
    </row>
    <row r="3" customFormat="false" ht="15" hidden="false" customHeight="false" outlineLevel="0" collapsed="false">
      <c r="B3" s="93"/>
      <c r="C3" s="94" t="s">
        <v>249</v>
      </c>
      <c r="D3" s="94"/>
      <c r="E3" s="94"/>
      <c r="F3" s="94"/>
      <c r="G3" s="95"/>
      <c r="H3" s="96"/>
    </row>
    <row r="4" customFormat="false" ht="15" hidden="false" customHeight="false" outlineLevel="0" collapsed="false">
      <c r="B4" s="93"/>
      <c r="C4" s="97" t="s">
        <v>250</v>
      </c>
      <c r="D4" s="97"/>
      <c r="E4" s="97"/>
      <c r="F4" s="97"/>
      <c r="G4" s="95"/>
      <c r="H4" s="96"/>
    </row>
    <row r="5" customFormat="false" ht="15" hidden="false" customHeight="false" outlineLevel="0" collapsed="false">
      <c r="B5" s="93"/>
      <c r="C5" s="94" t="s">
        <v>251</v>
      </c>
      <c r="D5" s="94"/>
      <c r="E5" s="94"/>
      <c r="F5" s="94"/>
      <c r="G5" s="95"/>
      <c r="H5" s="96"/>
    </row>
    <row r="6" customFormat="false" ht="15" hidden="false" customHeight="false" outlineLevel="0" collapsed="false">
      <c r="B6" s="93"/>
      <c r="C6" s="94" t="s">
        <v>252</v>
      </c>
      <c r="D6" s="94"/>
      <c r="E6" s="94"/>
      <c r="F6" s="94"/>
      <c r="G6" s="95"/>
      <c r="H6" s="96"/>
      <c r="I6" s="19" t="s">
        <v>253</v>
      </c>
    </row>
    <row r="7" s="98" customFormat="true" ht="15.75" hidden="false" customHeight="true" outlineLevel="0" collapsed="false">
      <c r="B7" s="99"/>
      <c r="C7" s="100" t="s">
        <v>254</v>
      </c>
      <c r="D7" s="100"/>
      <c r="E7" s="101" t="s">
        <v>255</v>
      </c>
      <c r="F7" s="101"/>
      <c r="G7" s="102"/>
      <c r="J7" s="103"/>
    </row>
    <row r="8" s="98" customFormat="true" ht="15" hidden="false" customHeight="false" outlineLevel="0" collapsed="false">
      <c r="B8" s="99"/>
      <c r="C8" s="100"/>
      <c r="D8" s="100"/>
      <c r="E8" s="104" t="s">
        <v>256</v>
      </c>
      <c r="F8" s="105" t="s">
        <v>257</v>
      </c>
      <c r="G8" s="102"/>
      <c r="H8" s="103"/>
      <c r="J8" s="103"/>
    </row>
    <row r="9" s="106" customFormat="true" ht="15" hidden="false" customHeight="true" outlineLevel="0" collapsed="false">
      <c r="B9" s="107"/>
      <c r="C9" s="108" t="s">
        <v>258</v>
      </c>
      <c r="D9" s="109"/>
      <c r="E9" s="110"/>
      <c r="F9" s="111"/>
      <c r="G9" s="112"/>
      <c r="H9" s="113"/>
      <c r="J9" s="113"/>
    </row>
    <row r="10" s="106" customFormat="true" ht="15" hidden="false" customHeight="true" outlineLevel="0" collapsed="false">
      <c r="B10" s="107"/>
      <c r="C10" s="109" t="n">
        <v>411001</v>
      </c>
      <c r="D10" s="109" t="s">
        <v>259</v>
      </c>
      <c r="E10" s="110" t="n">
        <v>1815518090.90909</v>
      </c>
      <c r="F10" s="114" t="n">
        <f aca="false">E10/$E$29</f>
        <v>0.998839071526303</v>
      </c>
      <c r="G10" s="112"/>
      <c r="H10" s="113" t="s">
        <v>260</v>
      </c>
      <c r="I10" s="115" t="s">
        <v>261</v>
      </c>
      <c r="J10" s="106" t="s">
        <v>262</v>
      </c>
      <c r="K10" s="116" t="s">
        <v>263</v>
      </c>
      <c r="L10" s="106" t="s">
        <v>264</v>
      </c>
    </row>
    <row r="11" s="106" customFormat="true" ht="15" hidden="false" customHeight="true" outlineLevel="0" collapsed="false">
      <c r="B11" s="107"/>
      <c r="C11" s="109" t="n">
        <v>411002</v>
      </c>
      <c r="D11" s="109" t="s">
        <v>265</v>
      </c>
      <c r="E11" s="110" t="n">
        <v>34170000</v>
      </c>
      <c r="F11" s="114" t="n">
        <f aca="false">E11/$E$29</f>
        <v>0.018799223893695</v>
      </c>
      <c r="G11" s="112"/>
      <c r="H11" s="113" t="s">
        <v>266</v>
      </c>
      <c r="J11" s="113"/>
      <c r="L11" s="106" t="s">
        <v>267</v>
      </c>
    </row>
    <row r="12" s="106" customFormat="true" ht="15" hidden="false" customHeight="true" outlineLevel="0" collapsed="false">
      <c r="B12" s="107"/>
      <c r="C12" s="109" t="n">
        <v>411011</v>
      </c>
      <c r="D12" s="109" t="s">
        <v>268</v>
      </c>
      <c r="E12" s="110" t="n">
        <v>-22091931.8181818</v>
      </c>
      <c r="F12" s="114" t="n">
        <f aca="false">E12/$E$29</f>
        <v>-0.0121542631692785</v>
      </c>
      <c r="G12" s="112"/>
      <c r="H12" s="113" t="s">
        <v>269</v>
      </c>
      <c r="J12" s="113"/>
    </row>
    <row r="13" s="106" customFormat="true" ht="15" hidden="false" customHeight="true" outlineLevel="0" collapsed="false">
      <c r="B13" s="107"/>
      <c r="C13" s="109" t="n">
        <v>411012</v>
      </c>
      <c r="D13" s="109" t="s">
        <v>270</v>
      </c>
      <c r="E13" s="110" t="n">
        <v>-2958386.36363636</v>
      </c>
      <c r="F13" s="114" t="n">
        <f aca="false">E13/$E$29</f>
        <v>-0.00162760806596589</v>
      </c>
      <c r="G13" s="112"/>
      <c r="H13" s="113" t="s">
        <v>271</v>
      </c>
      <c r="J13" s="113"/>
    </row>
    <row r="14" s="106" customFormat="true" ht="15" hidden="false" customHeight="true" outlineLevel="0" collapsed="false">
      <c r="B14" s="107"/>
      <c r="C14" s="109" t="n">
        <v>411013</v>
      </c>
      <c r="D14" s="109" t="s">
        <v>272</v>
      </c>
      <c r="E14" s="110" t="n">
        <v>-31592000</v>
      </c>
      <c r="F14" s="114" t="n">
        <f aca="false">E14/$E$29</f>
        <v>-0.017380892047106</v>
      </c>
      <c r="G14" s="112"/>
      <c r="H14" s="117" t="s">
        <v>273</v>
      </c>
      <c r="J14" s="113"/>
    </row>
    <row r="15" s="106" customFormat="true" ht="15" hidden="false" customHeight="true" outlineLevel="0" collapsed="false">
      <c r="B15" s="107"/>
      <c r="C15" s="109" t="n">
        <v>411016</v>
      </c>
      <c r="D15" s="109" t="s">
        <v>274</v>
      </c>
      <c r="E15" s="110" t="n">
        <v>0</v>
      </c>
      <c r="F15" s="114" t="n">
        <f aca="false">E15/$E$29</f>
        <v>0</v>
      </c>
      <c r="G15" s="112"/>
      <c r="H15" s="113"/>
      <c r="J15" s="113"/>
    </row>
    <row r="16" s="106" customFormat="true" ht="15" hidden="false" customHeight="true" outlineLevel="0" collapsed="false">
      <c r="B16" s="107"/>
      <c r="C16" s="109" t="n">
        <v>411017</v>
      </c>
      <c r="D16" s="109" t="s">
        <v>275</v>
      </c>
      <c r="E16" s="110" t="n">
        <v>0</v>
      </c>
      <c r="F16" s="114" t="n">
        <f aca="false">E16/$E$29</f>
        <v>0</v>
      </c>
      <c r="G16" s="112"/>
      <c r="H16" s="113"/>
      <c r="J16" s="113"/>
    </row>
    <row r="17" s="106" customFormat="true" ht="15" hidden="false" customHeight="true" outlineLevel="0" collapsed="false">
      <c r="B17" s="107"/>
      <c r="C17" s="109" t="n">
        <v>411018</v>
      </c>
      <c r="D17" s="109" t="s">
        <v>276</v>
      </c>
      <c r="E17" s="110" t="n">
        <v>0</v>
      </c>
      <c r="F17" s="114" t="n">
        <f aca="false">E17/$E$29</f>
        <v>0</v>
      </c>
      <c r="G17" s="112"/>
      <c r="H17" s="113"/>
      <c r="J17" s="113"/>
    </row>
    <row r="18" s="118" customFormat="true" ht="15" hidden="false" customHeight="true" outlineLevel="0" collapsed="false">
      <c r="B18" s="119"/>
      <c r="C18" s="108"/>
      <c r="D18" s="108" t="s">
        <v>277</v>
      </c>
      <c r="E18" s="120" t="n">
        <f aca="false">SUM(E10:E17)</f>
        <v>1793045772.72727</v>
      </c>
      <c r="F18" s="121" t="n">
        <f aca="false">E18/$E$29</f>
        <v>0.986475532137648</v>
      </c>
      <c r="G18" s="122"/>
      <c r="H18" s="123"/>
      <c r="J18" s="123"/>
    </row>
    <row r="19" s="106" customFormat="true" ht="15" hidden="false" customHeight="true" outlineLevel="0" collapsed="false">
      <c r="B19" s="107"/>
      <c r="C19" s="109" t="n">
        <v>411101</v>
      </c>
      <c r="D19" s="109" t="s">
        <v>278</v>
      </c>
      <c r="E19" s="110" t="n">
        <v>18342454.5454545</v>
      </c>
      <c r="F19" s="114" t="n">
        <f aca="false">E19/$E$29</f>
        <v>0.0100914225858918</v>
      </c>
      <c r="G19" s="112"/>
      <c r="H19" s="113" t="s">
        <v>279</v>
      </c>
      <c r="J19" s="113"/>
      <c r="K19" s="116" t="s">
        <v>280</v>
      </c>
    </row>
    <row r="20" s="106" customFormat="true" ht="15" hidden="false" customHeight="true" outlineLevel="0" collapsed="false">
      <c r="B20" s="107"/>
      <c r="C20" s="109" t="n">
        <v>411102</v>
      </c>
      <c r="D20" s="109" t="s">
        <v>265</v>
      </c>
      <c r="E20" s="110" t="n">
        <v>6240000</v>
      </c>
      <c r="F20" s="114" t="n">
        <f aca="false">E20/$E$29</f>
        <v>0.00343304527646055</v>
      </c>
      <c r="G20" s="112"/>
      <c r="H20" s="113" t="s">
        <v>281</v>
      </c>
      <c r="J20" s="113"/>
      <c r="L20" s="106" t="s">
        <v>267</v>
      </c>
    </row>
    <row r="21" s="106" customFormat="true" ht="15" hidden="false" customHeight="true" outlineLevel="0" collapsed="false">
      <c r="B21" s="107"/>
      <c r="C21" s="109" t="n">
        <v>411111</v>
      </c>
      <c r="D21" s="109" t="s">
        <v>268</v>
      </c>
      <c r="E21" s="110" t="n">
        <v>0</v>
      </c>
      <c r="F21" s="114" t="n">
        <f aca="false">E21/$E$29</f>
        <v>0</v>
      </c>
      <c r="G21" s="112"/>
      <c r="H21" s="113" t="s">
        <v>269</v>
      </c>
      <c r="J21" s="113"/>
    </row>
    <row r="22" s="106" customFormat="true" ht="15" hidden="false" customHeight="true" outlineLevel="0" collapsed="false">
      <c r="B22" s="107"/>
      <c r="C22" s="109" t="n">
        <v>411112</v>
      </c>
      <c r="D22" s="109" t="s">
        <v>270</v>
      </c>
      <c r="E22" s="110" t="n">
        <v>0</v>
      </c>
      <c r="F22" s="114" t="n">
        <f aca="false">E22/$E$29</f>
        <v>0</v>
      </c>
      <c r="G22" s="112"/>
      <c r="H22" s="113" t="s">
        <v>271</v>
      </c>
      <c r="J22" s="113"/>
    </row>
    <row r="23" s="106" customFormat="true" ht="15" hidden="false" customHeight="true" outlineLevel="0" collapsed="false">
      <c r="B23" s="107"/>
      <c r="C23" s="109" t="n">
        <v>411113</v>
      </c>
      <c r="D23" s="109" t="s">
        <v>272</v>
      </c>
      <c r="E23" s="110" t="n">
        <v>0</v>
      </c>
      <c r="F23" s="114" t="n">
        <f aca="false">E23/$E$29</f>
        <v>0</v>
      </c>
      <c r="G23" s="112"/>
      <c r="H23" s="117" t="s">
        <v>282</v>
      </c>
      <c r="J23" s="113"/>
    </row>
    <row r="24" s="106" customFormat="true" ht="15" hidden="false" customHeight="true" outlineLevel="0" collapsed="false">
      <c r="B24" s="107"/>
      <c r="C24" s="109" t="n">
        <v>411114</v>
      </c>
      <c r="D24" s="109" t="s">
        <v>283</v>
      </c>
      <c r="E24" s="110" t="n">
        <v>0</v>
      </c>
      <c r="F24" s="114" t="n">
        <f aca="false">E24/$E$29</f>
        <v>0</v>
      </c>
      <c r="G24" s="112"/>
      <c r="H24" s="113"/>
      <c r="J24" s="113"/>
    </row>
    <row r="25" s="106" customFormat="true" ht="15" hidden="false" customHeight="true" outlineLevel="0" collapsed="false">
      <c r="B25" s="107"/>
      <c r="C25" s="109" t="n">
        <v>411116</v>
      </c>
      <c r="D25" s="109" t="s">
        <v>274</v>
      </c>
      <c r="E25" s="110" t="n">
        <v>0</v>
      </c>
      <c r="F25" s="114" t="n">
        <f aca="false">E25/$E$29</f>
        <v>0</v>
      </c>
      <c r="G25" s="112"/>
      <c r="H25" s="113"/>
      <c r="J25" s="113"/>
    </row>
    <row r="26" s="106" customFormat="true" ht="15" hidden="false" customHeight="true" outlineLevel="0" collapsed="false">
      <c r="B26" s="107"/>
      <c r="C26" s="109" t="n">
        <v>411117</v>
      </c>
      <c r="D26" s="109" t="s">
        <v>275</v>
      </c>
      <c r="E26" s="110" t="n">
        <v>0</v>
      </c>
      <c r="F26" s="114" t="n">
        <f aca="false">E26/$E$29</f>
        <v>0</v>
      </c>
      <c r="G26" s="112"/>
      <c r="H26" s="113"/>
      <c r="J26" s="113"/>
    </row>
    <row r="27" s="106" customFormat="true" ht="15" hidden="false" customHeight="true" outlineLevel="0" collapsed="false">
      <c r="B27" s="107"/>
      <c r="C27" s="109" t="n">
        <v>411118</v>
      </c>
      <c r="D27" s="109" t="s">
        <v>276</v>
      </c>
      <c r="E27" s="110" t="n">
        <v>0</v>
      </c>
      <c r="F27" s="114" t="n">
        <f aca="false">E27/$E$29</f>
        <v>0</v>
      </c>
      <c r="G27" s="112"/>
      <c r="H27" s="113"/>
      <c r="J27" s="113"/>
    </row>
    <row r="28" s="118" customFormat="true" ht="15" hidden="false" customHeight="true" outlineLevel="0" collapsed="false">
      <c r="B28" s="119"/>
      <c r="C28" s="108"/>
      <c r="D28" s="108" t="s">
        <v>284</v>
      </c>
      <c r="E28" s="120" t="n">
        <f aca="false">SUM(E19:E27)</f>
        <v>24582454.5454545</v>
      </c>
      <c r="F28" s="121" t="n">
        <f aca="false">E28/$E$29</f>
        <v>0.0135244678623524</v>
      </c>
      <c r="G28" s="122"/>
      <c r="H28" s="123"/>
      <c r="J28" s="123"/>
    </row>
    <row r="29" s="118" customFormat="true" ht="15" hidden="false" customHeight="true" outlineLevel="0" collapsed="false">
      <c r="B29" s="119"/>
      <c r="C29" s="108" t="s">
        <v>285</v>
      </c>
      <c r="D29" s="108"/>
      <c r="E29" s="120" t="n">
        <f aca="false">+E18+E28</f>
        <v>1817628227.27273</v>
      </c>
      <c r="F29" s="121" t="n">
        <f aca="false">E29/$E$29</f>
        <v>1</v>
      </c>
      <c r="G29" s="122"/>
      <c r="H29" s="123"/>
      <c r="J29" s="123"/>
    </row>
    <row r="30" s="106" customFormat="true" ht="15" hidden="false" customHeight="true" outlineLevel="0" collapsed="false">
      <c r="B30" s="107"/>
      <c r="C30" s="109"/>
      <c r="D30" s="109"/>
      <c r="E30" s="110"/>
      <c r="F30" s="114"/>
      <c r="G30" s="112"/>
      <c r="H30" s="113"/>
      <c r="J30" s="113"/>
    </row>
    <row r="31" s="106" customFormat="true" ht="15" hidden="false" customHeight="true" outlineLevel="0" collapsed="false">
      <c r="B31" s="107"/>
      <c r="C31" s="124" t="s">
        <v>286</v>
      </c>
      <c r="D31" s="109" t="s">
        <v>287</v>
      </c>
      <c r="E31" s="110" t="n">
        <v>1314566436.36364</v>
      </c>
      <c r="F31" s="114" t="n">
        <f aca="false">E31/$E$29</f>
        <v>0.723231745985859</v>
      </c>
      <c r="G31" s="112"/>
      <c r="H31" s="113" t="s">
        <v>288</v>
      </c>
      <c r="J31" s="113"/>
    </row>
    <row r="32" s="106" customFormat="true" ht="15" hidden="false" customHeight="true" outlineLevel="0" collapsed="false">
      <c r="B32" s="107"/>
      <c r="C32" s="124" t="s">
        <v>289</v>
      </c>
      <c r="D32" s="109" t="s">
        <v>290</v>
      </c>
      <c r="E32" s="110" t="n">
        <v>40410000</v>
      </c>
      <c r="F32" s="114" t="n">
        <f aca="false">E32/$E$29</f>
        <v>0.0222322691701556</v>
      </c>
      <c r="G32" s="112"/>
      <c r="H32" s="113" t="s">
        <v>291</v>
      </c>
      <c r="J32" s="113"/>
    </row>
    <row r="33" s="118" customFormat="true" ht="15" hidden="false" customHeight="true" outlineLevel="0" collapsed="false">
      <c r="B33" s="119"/>
      <c r="C33" s="108" t="s">
        <v>292</v>
      </c>
      <c r="D33" s="108"/>
      <c r="E33" s="120" t="n">
        <f aca="false">SUM(E31:E32)</f>
        <v>1354976436.36364</v>
      </c>
      <c r="F33" s="121" t="n">
        <f aca="false">E33/$E$29</f>
        <v>0.745464015156014</v>
      </c>
      <c r="G33" s="122"/>
      <c r="H33" s="123"/>
      <c r="J33" s="123"/>
    </row>
    <row r="34" s="106" customFormat="true" ht="15" hidden="false" customHeight="true" outlineLevel="0" collapsed="false">
      <c r="B34" s="107"/>
      <c r="C34" s="125" t="n">
        <v>825010</v>
      </c>
      <c r="D34" s="126" t="s">
        <v>293</v>
      </c>
      <c r="E34" s="110" t="n">
        <v>156550500</v>
      </c>
      <c r="F34" s="114" t="n">
        <f aca="false">E34/$E$29</f>
        <v>0.0861289991270092</v>
      </c>
      <c r="G34" s="127"/>
      <c r="H34" s="113" t="s">
        <v>294</v>
      </c>
      <c r="J34" s="113"/>
    </row>
    <row r="35" s="106" customFormat="true" ht="15" hidden="false" customHeight="true" outlineLevel="0" collapsed="false">
      <c r="B35" s="107"/>
      <c r="C35" s="125"/>
      <c r="D35" s="126"/>
      <c r="E35" s="110"/>
      <c r="F35" s="114"/>
      <c r="G35" s="127"/>
      <c r="H35" s="113"/>
      <c r="J35" s="113"/>
    </row>
    <row r="36" s="118" customFormat="true" ht="15" hidden="false" customHeight="true" outlineLevel="0" collapsed="false">
      <c r="B36" s="119"/>
      <c r="C36" s="108" t="s">
        <v>295</v>
      </c>
      <c r="D36" s="128"/>
      <c r="E36" s="120" t="n">
        <f aca="false">+E29-E33-E34</f>
        <v>306101290.909091</v>
      </c>
      <c r="F36" s="121" t="n">
        <f aca="false">E36/$E$29</f>
        <v>0.168406985716976</v>
      </c>
      <c r="G36" s="129"/>
      <c r="H36" s="123"/>
      <c r="J36" s="123"/>
    </row>
    <row r="37" s="106" customFormat="true" ht="15" hidden="false" customHeight="true" outlineLevel="0" collapsed="false">
      <c r="B37" s="107"/>
      <c r="C37" s="125"/>
      <c r="D37" s="126"/>
      <c r="E37" s="110"/>
      <c r="F37" s="114"/>
      <c r="G37" s="127"/>
      <c r="H37" s="113"/>
      <c r="J37" s="113"/>
    </row>
    <row r="38" s="106" customFormat="true" ht="15" hidden="false" customHeight="true" outlineLevel="0" collapsed="false">
      <c r="B38" s="107"/>
      <c r="C38" s="125" t="n">
        <v>919901</v>
      </c>
      <c r="D38" s="126" t="s">
        <v>296</v>
      </c>
      <c r="E38" s="110" t="n">
        <v>22091931.8181818</v>
      </c>
      <c r="F38" s="114" t="n">
        <f aca="false">E38/$E$29</f>
        <v>0.0121542631692785</v>
      </c>
      <c r="G38" s="127"/>
      <c r="H38" s="113" t="s">
        <v>297</v>
      </c>
      <c r="J38" s="113"/>
    </row>
    <row r="39" s="106" customFormat="true" ht="15" hidden="false" customHeight="true" outlineLevel="0" collapsed="false">
      <c r="B39" s="107"/>
      <c r="C39" s="125" t="n">
        <v>829220</v>
      </c>
      <c r="D39" s="126" t="s">
        <v>298</v>
      </c>
      <c r="E39" s="110" t="n">
        <v>-37968956</v>
      </c>
      <c r="F39" s="114" t="n">
        <f aca="false">E39/$E$29</f>
        <v>-0.0208892860653748</v>
      </c>
      <c r="G39" s="127"/>
      <c r="H39" s="113" t="s">
        <v>299</v>
      </c>
      <c r="J39" s="113"/>
    </row>
    <row r="40" s="118" customFormat="true" ht="15" hidden="false" customHeight="true" outlineLevel="0" collapsed="false">
      <c r="B40" s="119"/>
      <c r="C40" s="108"/>
      <c r="D40" s="108"/>
      <c r="E40" s="120"/>
      <c r="F40" s="114"/>
      <c r="G40" s="122"/>
      <c r="H40" s="123"/>
      <c r="J40" s="123"/>
    </row>
    <row r="41" s="118" customFormat="true" ht="15" hidden="false" customHeight="true" outlineLevel="0" collapsed="false">
      <c r="B41" s="119"/>
      <c r="C41" s="108" t="s">
        <v>300</v>
      </c>
      <c r="D41" s="130"/>
      <c r="E41" s="120" t="n">
        <f aca="false">+E36+E38+E39</f>
        <v>290224266.727273</v>
      </c>
      <c r="F41" s="121" t="n">
        <f aca="false">E41/$E$29</f>
        <v>0.15967196282088</v>
      </c>
      <c r="G41" s="122"/>
      <c r="H41" s="123"/>
      <c r="J41" s="123"/>
    </row>
    <row r="42" s="106" customFormat="true" ht="15" hidden="false" customHeight="true" outlineLevel="0" collapsed="false">
      <c r="B42" s="107"/>
      <c r="C42" s="131"/>
      <c r="D42" s="109"/>
      <c r="E42" s="132"/>
      <c r="F42" s="114"/>
      <c r="G42" s="112"/>
      <c r="H42" s="113"/>
      <c r="J42" s="113"/>
    </row>
    <row r="43" s="118" customFormat="true" ht="15" hidden="false" customHeight="true" outlineLevel="0" collapsed="false">
      <c r="B43" s="119"/>
      <c r="C43" s="108" t="s">
        <v>301</v>
      </c>
      <c r="D43" s="108"/>
      <c r="E43" s="120"/>
      <c r="F43" s="121"/>
      <c r="G43" s="122"/>
      <c r="H43" s="123"/>
      <c r="J43" s="123"/>
    </row>
    <row r="44" s="106" customFormat="true" ht="15" hidden="false" customHeight="true" outlineLevel="0" collapsed="false">
      <c r="B44" s="107"/>
      <c r="C44" s="133" t="n">
        <v>811001</v>
      </c>
      <c r="D44" s="126" t="s">
        <v>302</v>
      </c>
      <c r="E44" s="110" t="n">
        <v>0</v>
      </c>
      <c r="F44" s="114" t="n">
        <f aca="false">E44/$E$29</f>
        <v>0</v>
      </c>
      <c r="G44" s="112"/>
      <c r="H44" s="113" t="s">
        <v>303</v>
      </c>
      <c r="J44" s="113"/>
    </row>
    <row r="45" s="106" customFormat="true" ht="15" hidden="false" customHeight="true" outlineLevel="0" collapsed="false">
      <c r="B45" s="107"/>
      <c r="C45" s="133" t="n">
        <v>811002</v>
      </c>
      <c r="D45" s="126" t="s">
        <v>304</v>
      </c>
      <c r="E45" s="110" t="n">
        <v>2744600</v>
      </c>
      <c r="F45" s="114" t="n">
        <f aca="false">E45/$E$29</f>
        <v>0.00150998975413039</v>
      </c>
      <c r="G45" s="112"/>
      <c r="H45" s="113" t="s">
        <v>303</v>
      </c>
      <c r="J45" s="113"/>
    </row>
    <row r="46" s="106" customFormat="true" ht="15" hidden="false" customHeight="true" outlineLevel="0" collapsed="false">
      <c r="B46" s="107"/>
      <c r="C46" s="125" t="n">
        <v>811003</v>
      </c>
      <c r="D46" s="126" t="s">
        <v>202</v>
      </c>
      <c r="E46" s="110" t="n">
        <v>14790450</v>
      </c>
      <c r="F46" s="114" t="n">
        <f aca="false">E46/$E$29</f>
        <v>0.00813722508160672</v>
      </c>
      <c r="G46" s="112"/>
      <c r="H46" s="113" t="s">
        <v>305</v>
      </c>
      <c r="J46" s="113"/>
    </row>
    <row r="47" s="106" customFormat="true" ht="15" hidden="false" customHeight="true" outlineLevel="0" collapsed="false">
      <c r="B47" s="107"/>
      <c r="C47" s="125" t="n">
        <v>811004</v>
      </c>
      <c r="D47" s="126" t="s">
        <v>306</v>
      </c>
      <c r="E47" s="110" t="n">
        <v>18024587</v>
      </c>
      <c r="F47" s="114" t="n">
        <f aca="false">E47/$E$29</f>
        <v>0.00991654218918305</v>
      </c>
      <c r="G47" s="112"/>
      <c r="H47" s="113" t="s">
        <v>305</v>
      </c>
      <c r="J47" s="113"/>
    </row>
    <row r="48" s="106" customFormat="true" ht="15" hidden="false" customHeight="true" outlineLevel="0" collapsed="false">
      <c r="B48" s="107"/>
      <c r="C48" s="125" t="n">
        <v>811005</v>
      </c>
      <c r="D48" s="126" t="s">
        <v>307</v>
      </c>
      <c r="E48" s="110" t="n">
        <v>231000</v>
      </c>
      <c r="F48" s="114" t="n">
        <f aca="false">E48/$E$29</f>
        <v>0.000127088695330511</v>
      </c>
      <c r="G48" s="112"/>
      <c r="H48" s="113" t="s">
        <v>305</v>
      </c>
      <c r="J48" s="113"/>
    </row>
    <row r="49" s="106" customFormat="true" ht="15" hidden="false" customHeight="true" outlineLevel="0" collapsed="false">
      <c r="B49" s="107"/>
      <c r="C49" s="125" t="n">
        <v>811006</v>
      </c>
      <c r="D49" s="126" t="s">
        <v>308</v>
      </c>
      <c r="E49" s="110" t="n">
        <v>32000</v>
      </c>
      <c r="F49" s="114" t="n">
        <f aca="false">E49/$E$29</f>
        <v>1.76053603921054E-005</v>
      </c>
      <c r="G49" s="112"/>
      <c r="H49" s="113" t="s">
        <v>305</v>
      </c>
      <c r="J49" s="113"/>
    </row>
    <row r="50" s="106" customFormat="true" ht="15" hidden="false" customHeight="true" outlineLevel="0" collapsed="false">
      <c r="B50" s="107"/>
      <c r="C50" s="133" t="n">
        <v>811007</v>
      </c>
      <c r="D50" s="126" t="s">
        <v>309</v>
      </c>
      <c r="E50" s="110" t="n">
        <v>0</v>
      </c>
      <c r="F50" s="114" t="n">
        <f aca="false">E50/$E$29</f>
        <v>0</v>
      </c>
      <c r="G50" s="112"/>
      <c r="H50" s="113" t="s">
        <v>303</v>
      </c>
      <c r="J50" s="113"/>
    </row>
    <row r="51" s="106" customFormat="true" ht="15" hidden="false" customHeight="true" outlineLevel="0" collapsed="false">
      <c r="B51" s="107"/>
      <c r="C51" s="133" t="n">
        <v>821000</v>
      </c>
      <c r="D51" s="126" t="s">
        <v>310</v>
      </c>
      <c r="E51" s="110" t="n">
        <v>0</v>
      </c>
      <c r="F51" s="114" t="n">
        <f aca="false">E51/$E$29</f>
        <v>0</v>
      </c>
      <c r="G51" s="112"/>
      <c r="H51" s="113" t="s">
        <v>303</v>
      </c>
      <c r="J51" s="113"/>
    </row>
    <row r="52" s="106" customFormat="true" ht="15" hidden="false" customHeight="true" outlineLevel="0" collapsed="false">
      <c r="B52" s="107"/>
      <c r="C52" s="125" t="n">
        <v>821001</v>
      </c>
      <c r="D52" s="126" t="s">
        <v>311</v>
      </c>
      <c r="E52" s="110" t="n">
        <v>153679946</v>
      </c>
      <c r="F52" s="114" t="n">
        <f aca="false">E52/$E$29</f>
        <v>0.0845497135740404</v>
      </c>
      <c r="G52" s="127"/>
      <c r="H52" s="113" t="s">
        <v>312</v>
      </c>
      <c r="J52" s="113"/>
    </row>
    <row r="53" s="106" customFormat="true" ht="15" hidden="false" customHeight="true" outlineLevel="0" collapsed="false">
      <c r="B53" s="107"/>
      <c r="C53" s="125" t="n">
        <v>821002</v>
      </c>
      <c r="D53" s="126" t="s">
        <v>313</v>
      </c>
      <c r="E53" s="110" t="n">
        <v>2716454</v>
      </c>
      <c r="F53" s="114" t="n">
        <f aca="false">E53/$E$29</f>
        <v>0.00149450473933051</v>
      </c>
      <c r="G53" s="112"/>
      <c r="H53" s="113" t="s">
        <v>303</v>
      </c>
      <c r="J53" s="113"/>
    </row>
    <row r="54" s="106" customFormat="true" ht="15" hidden="false" customHeight="true" outlineLevel="0" collapsed="false">
      <c r="B54" s="107"/>
      <c r="C54" s="125" t="n">
        <v>821004</v>
      </c>
      <c r="D54" s="126" t="s">
        <v>314</v>
      </c>
      <c r="E54" s="110" t="n">
        <v>0</v>
      </c>
      <c r="F54" s="114" t="n">
        <f aca="false">E54/$E$29</f>
        <v>0</v>
      </c>
      <c r="G54" s="112"/>
      <c r="H54" s="113" t="s">
        <v>305</v>
      </c>
      <c r="J54" s="113"/>
    </row>
    <row r="55" s="106" customFormat="true" ht="15" hidden="false" customHeight="true" outlineLevel="0" collapsed="false">
      <c r="B55" s="107"/>
      <c r="C55" s="133" t="n">
        <v>821005</v>
      </c>
      <c r="D55" s="126" t="s">
        <v>315</v>
      </c>
      <c r="E55" s="110" t="n">
        <v>0</v>
      </c>
      <c r="F55" s="114" t="n">
        <f aca="false">E55/$E$29</f>
        <v>0</v>
      </c>
      <c r="G55" s="112"/>
      <c r="H55" s="113" t="s">
        <v>303</v>
      </c>
      <c r="J55" s="113"/>
    </row>
    <row r="56" s="106" customFormat="true" ht="15" hidden="false" customHeight="true" outlineLevel="0" collapsed="false">
      <c r="B56" s="107"/>
      <c r="C56" s="133" t="n">
        <v>821006</v>
      </c>
      <c r="D56" s="126" t="s">
        <v>316</v>
      </c>
      <c r="E56" s="110" t="n">
        <v>10140252.25</v>
      </c>
      <c r="F56" s="114" t="n">
        <f aca="false">E56/$E$29</f>
        <v>0.00557883735400336</v>
      </c>
      <c r="G56" s="112"/>
      <c r="H56" s="113" t="s">
        <v>303</v>
      </c>
      <c r="J56" s="113"/>
    </row>
    <row r="57" s="106" customFormat="true" ht="15" hidden="false" customHeight="true" outlineLevel="0" collapsed="false">
      <c r="B57" s="107"/>
      <c r="C57" s="133" t="n">
        <v>821007</v>
      </c>
      <c r="D57" s="126" t="s">
        <v>317</v>
      </c>
      <c r="E57" s="110" t="n">
        <v>0</v>
      </c>
      <c r="F57" s="114" t="n">
        <f aca="false">E57/$E$29</f>
        <v>0</v>
      </c>
      <c r="G57" s="112"/>
      <c r="H57" s="113" t="s">
        <v>303</v>
      </c>
      <c r="J57" s="113"/>
    </row>
    <row r="58" s="106" customFormat="true" ht="15" hidden="false" customHeight="true" outlineLevel="0" collapsed="false">
      <c r="B58" s="107"/>
      <c r="C58" s="133" t="n">
        <v>822001</v>
      </c>
      <c r="D58" s="126" t="s">
        <v>318</v>
      </c>
      <c r="E58" s="110" t="n">
        <v>0</v>
      </c>
      <c r="F58" s="114" t="n">
        <f aca="false">E58/$E$29</f>
        <v>0</v>
      </c>
      <c r="G58" s="112"/>
      <c r="H58" s="113" t="s">
        <v>303</v>
      </c>
      <c r="J58" s="113"/>
    </row>
    <row r="59" s="106" customFormat="true" ht="15" hidden="false" customHeight="true" outlineLevel="0" collapsed="false">
      <c r="B59" s="107"/>
      <c r="C59" s="133" t="n">
        <v>822005</v>
      </c>
      <c r="D59" s="126" t="s">
        <v>319</v>
      </c>
      <c r="E59" s="110" t="n">
        <v>0</v>
      </c>
      <c r="F59" s="114" t="n">
        <f aca="false">E59/$E$29</f>
        <v>0</v>
      </c>
      <c r="G59" s="112"/>
      <c r="H59" s="113" t="s">
        <v>303</v>
      </c>
      <c r="J59" s="113"/>
    </row>
    <row r="60" s="106" customFormat="true" ht="15" hidden="false" customHeight="true" outlineLevel="0" collapsed="false">
      <c r="B60" s="107"/>
      <c r="C60" s="125" t="n">
        <v>822015</v>
      </c>
      <c r="D60" s="126" t="s">
        <v>320</v>
      </c>
      <c r="E60" s="110" t="n">
        <v>0</v>
      </c>
      <c r="F60" s="114" t="n">
        <f aca="false">E60/$E$29</f>
        <v>0</v>
      </c>
      <c r="G60" s="112"/>
      <c r="H60" s="113" t="s">
        <v>303</v>
      </c>
      <c r="J60" s="113"/>
    </row>
    <row r="61" s="106" customFormat="true" ht="15" hidden="false" customHeight="true" outlineLevel="0" collapsed="false">
      <c r="B61" s="107"/>
      <c r="C61" s="125" t="n">
        <v>824001</v>
      </c>
      <c r="D61" s="126" t="s">
        <v>321</v>
      </c>
      <c r="E61" s="110" t="n">
        <v>1000500</v>
      </c>
      <c r="F61" s="114" t="n">
        <f aca="false">E61/$E$29</f>
        <v>0.00055044259600942</v>
      </c>
      <c r="G61" s="112"/>
      <c r="H61" s="113" t="s">
        <v>303</v>
      </c>
      <c r="J61" s="113"/>
    </row>
    <row r="62" s="106" customFormat="true" ht="15" hidden="false" customHeight="true" outlineLevel="0" collapsed="false">
      <c r="B62" s="107"/>
      <c r="C62" s="125" t="n">
        <v>824002</v>
      </c>
      <c r="D62" s="126" t="s">
        <v>322</v>
      </c>
      <c r="E62" s="110" t="n">
        <v>973400</v>
      </c>
      <c r="F62" s="114" t="n">
        <f aca="false">E62/$E$29</f>
        <v>0.000535533056427356</v>
      </c>
      <c r="G62" s="112"/>
      <c r="H62" s="113" t="s">
        <v>303</v>
      </c>
      <c r="J62" s="113"/>
    </row>
    <row r="63" s="106" customFormat="true" ht="15" hidden="false" customHeight="true" outlineLevel="0" collapsed="false">
      <c r="B63" s="107"/>
      <c r="C63" s="125" t="n">
        <v>824003</v>
      </c>
      <c r="D63" s="126" t="s">
        <v>323</v>
      </c>
      <c r="E63" s="110" t="n">
        <v>327642</v>
      </c>
      <c r="F63" s="114" t="n">
        <f aca="false">E63/$E$29</f>
        <v>0.000180257984049694</v>
      </c>
      <c r="G63" s="112"/>
      <c r="H63" s="113" t="s">
        <v>303</v>
      </c>
      <c r="J63" s="113"/>
    </row>
    <row r="64" s="106" customFormat="true" ht="15" hidden="false" customHeight="true" outlineLevel="0" collapsed="false">
      <c r="B64" s="107"/>
      <c r="C64" s="125" t="n">
        <v>824004</v>
      </c>
      <c r="D64" s="126" t="s">
        <v>324</v>
      </c>
      <c r="E64" s="110" t="n">
        <v>0</v>
      </c>
      <c r="F64" s="114" t="n">
        <f aca="false">E64/$E$29</f>
        <v>0</v>
      </c>
      <c r="G64" s="112"/>
      <c r="H64" s="113" t="s">
        <v>303</v>
      </c>
      <c r="J64" s="113"/>
    </row>
    <row r="65" s="106" customFormat="true" ht="15" hidden="false" customHeight="true" outlineLevel="0" collapsed="false">
      <c r="B65" s="107"/>
      <c r="C65" s="125" t="n">
        <v>824005</v>
      </c>
      <c r="D65" s="126" t="s">
        <v>325</v>
      </c>
      <c r="E65" s="110" t="n">
        <v>13000</v>
      </c>
      <c r="F65" s="114" t="n">
        <f aca="false">E65/$E$29</f>
        <v>7.15217765929281E-006</v>
      </c>
      <c r="G65" s="112"/>
      <c r="H65" s="113" t="s">
        <v>303</v>
      </c>
      <c r="J65" s="113"/>
    </row>
    <row r="66" s="106" customFormat="true" ht="15" hidden="false" customHeight="true" outlineLevel="0" collapsed="false">
      <c r="B66" s="107"/>
      <c r="C66" s="125" t="n">
        <v>824006</v>
      </c>
      <c r="D66" s="126" t="s">
        <v>326</v>
      </c>
      <c r="E66" s="110" t="n">
        <v>0</v>
      </c>
      <c r="F66" s="114" t="n">
        <f aca="false">E66/$E$29</f>
        <v>0</v>
      </c>
      <c r="G66" s="112"/>
      <c r="H66" s="113" t="s">
        <v>303</v>
      </c>
      <c r="J66" s="113"/>
    </row>
    <row r="67" s="106" customFormat="true" ht="15" hidden="false" customHeight="true" outlineLevel="0" collapsed="false">
      <c r="B67" s="107"/>
      <c r="C67" s="125" t="n">
        <v>824007</v>
      </c>
      <c r="D67" s="126" t="s">
        <v>327</v>
      </c>
      <c r="E67" s="110" t="n">
        <v>675000</v>
      </c>
      <c r="F67" s="114" t="n">
        <f aca="false">E67/$E$29</f>
        <v>0.000371363070770973</v>
      </c>
      <c r="G67" s="112"/>
      <c r="H67" s="113" t="s">
        <v>303</v>
      </c>
      <c r="J67" s="113"/>
    </row>
    <row r="68" s="106" customFormat="true" ht="15" hidden="false" customHeight="true" outlineLevel="0" collapsed="false">
      <c r="B68" s="107"/>
      <c r="C68" s="125" t="n">
        <v>824008</v>
      </c>
      <c r="D68" s="126" t="s">
        <v>328</v>
      </c>
      <c r="E68" s="110" t="n">
        <v>12529828</v>
      </c>
      <c r="F68" s="114" t="n">
        <f aca="false">E68/$E$29</f>
        <v>0.00689350429972166</v>
      </c>
      <c r="G68" s="112"/>
      <c r="H68" s="113" t="s">
        <v>303</v>
      </c>
      <c r="J68" s="113"/>
    </row>
    <row r="69" s="106" customFormat="true" ht="15" hidden="false" customHeight="true" outlineLevel="0" collapsed="false">
      <c r="B69" s="107"/>
      <c r="C69" s="125" t="n">
        <v>824009</v>
      </c>
      <c r="D69" s="126" t="s">
        <v>329</v>
      </c>
      <c r="E69" s="110" t="n">
        <v>4583334</v>
      </c>
      <c r="F69" s="114" t="n">
        <f aca="false">E69/$E$29</f>
        <v>0.00252160146460594</v>
      </c>
      <c r="G69" s="112"/>
      <c r="H69" s="113" t="s">
        <v>303</v>
      </c>
      <c r="J69" s="113"/>
    </row>
    <row r="70" s="106" customFormat="true" ht="15" hidden="false" customHeight="true" outlineLevel="0" collapsed="false">
      <c r="B70" s="107"/>
      <c r="C70" s="125" t="n">
        <v>824010</v>
      </c>
      <c r="D70" s="126" t="s">
        <v>330</v>
      </c>
      <c r="E70" s="110" t="n">
        <v>1363656</v>
      </c>
      <c r="F70" s="114" t="n">
        <f aca="false">E70/$E$29</f>
        <v>0.000750239229089277</v>
      </c>
      <c r="G70" s="112"/>
      <c r="H70" s="113" t="s">
        <v>303</v>
      </c>
      <c r="J70" s="113"/>
    </row>
    <row r="71" s="106" customFormat="true" ht="15.75" hidden="false" customHeight="true" outlineLevel="0" collapsed="false">
      <c r="B71" s="107"/>
      <c r="C71" s="125" t="n">
        <v>824011</v>
      </c>
      <c r="D71" s="126" t="s">
        <v>331</v>
      </c>
      <c r="E71" s="110" t="n">
        <v>1339000</v>
      </c>
      <c r="F71" s="114" t="n">
        <f aca="false">E71/$E$29</f>
        <v>0.00073667429890716</v>
      </c>
      <c r="G71" s="112"/>
      <c r="H71" s="113" t="s">
        <v>303</v>
      </c>
      <c r="J71" s="113"/>
    </row>
    <row r="72" s="106" customFormat="true" ht="15.75" hidden="false" customHeight="true" outlineLevel="0" collapsed="false">
      <c r="B72" s="107"/>
      <c r="C72" s="125" t="n">
        <v>824013</v>
      </c>
      <c r="D72" s="126" t="s">
        <v>332</v>
      </c>
      <c r="E72" s="110" t="n">
        <v>0</v>
      </c>
      <c r="F72" s="114" t="n">
        <f aca="false">E72/$E$29</f>
        <v>0</v>
      </c>
      <c r="G72" s="112"/>
      <c r="H72" s="113" t="s">
        <v>303</v>
      </c>
      <c r="J72" s="113"/>
    </row>
    <row r="73" s="106" customFormat="true" ht="15" hidden="false" customHeight="true" outlineLevel="0" collapsed="false">
      <c r="B73" s="107"/>
      <c r="C73" s="125" t="n">
        <v>824019</v>
      </c>
      <c r="D73" s="126" t="s">
        <v>333</v>
      </c>
      <c r="E73" s="110" t="n">
        <v>0</v>
      </c>
      <c r="F73" s="114" t="n">
        <f aca="false">E73/$E$29</f>
        <v>0</v>
      </c>
      <c r="G73" s="112"/>
      <c r="H73" s="113" t="s">
        <v>303</v>
      </c>
      <c r="J73" s="113"/>
    </row>
    <row r="74" s="106" customFormat="true" ht="15" hidden="false" customHeight="true" outlineLevel="0" collapsed="false">
      <c r="B74" s="107"/>
      <c r="C74" s="125" t="n">
        <v>824021</v>
      </c>
      <c r="D74" s="126" t="s">
        <v>334</v>
      </c>
      <c r="E74" s="110" t="n">
        <v>3389100</v>
      </c>
      <c r="F74" s="114" t="n">
        <f aca="false">E74/$E$29</f>
        <v>0.00186457271577764</v>
      </c>
      <c r="G74" s="112"/>
      <c r="H74" s="113" t="s">
        <v>303</v>
      </c>
      <c r="J74" s="113"/>
    </row>
    <row r="75" s="106" customFormat="true" ht="15" hidden="false" customHeight="true" outlineLevel="0" collapsed="false">
      <c r="B75" s="107"/>
      <c r="C75" s="125" t="n">
        <v>824033</v>
      </c>
      <c r="D75" s="126" t="s">
        <v>335</v>
      </c>
      <c r="E75" s="110" t="n">
        <v>15498221</v>
      </c>
      <c r="F75" s="114" t="n">
        <f aca="false">E75/$E$29</f>
        <v>0.00852661769192175</v>
      </c>
      <c r="G75" s="112"/>
      <c r="H75" s="113" t="s">
        <v>303</v>
      </c>
      <c r="J75" s="113"/>
    </row>
    <row r="76" s="106" customFormat="true" ht="15" hidden="false" customHeight="true" outlineLevel="0" collapsed="false">
      <c r="B76" s="107"/>
      <c r="C76" s="125" t="n">
        <v>824037</v>
      </c>
      <c r="D76" s="126" t="s">
        <v>336</v>
      </c>
      <c r="E76" s="110" t="n">
        <v>0</v>
      </c>
      <c r="F76" s="114" t="n">
        <f aca="false">E76/$E$29</f>
        <v>0</v>
      </c>
      <c r="G76" s="112"/>
      <c r="H76" s="113" t="s">
        <v>303</v>
      </c>
      <c r="J76" s="113"/>
    </row>
    <row r="77" s="106" customFormat="true" ht="15" hidden="false" customHeight="true" outlineLevel="0" collapsed="false">
      <c r="B77" s="107"/>
      <c r="C77" s="125" t="n">
        <v>824039</v>
      </c>
      <c r="D77" s="126" t="s">
        <v>337</v>
      </c>
      <c r="E77" s="110" t="n">
        <v>0</v>
      </c>
      <c r="F77" s="114" t="n">
        <f aca="false">E77/$E$29</f>
        <v>0</v>
      </c>
      <c r="G77" s="112"/>
      <c r="H77" s="113" t="s">
        <v>303</v>
      </c>
      <c r="J77" s="113"/>
    </row>
    <row r="78" s="106" customFormat="true" ht="15" hidden="false" customHeight="true" outlineLevel="0" collapsed="false">
      <c r="B78" s="107"/>
      <c r="C78" s="125" t="n">
        <v>824041</v>
      </c>
      <c r="D78" s="126" t="s">
        <v>338</v>
      </c>
      <c r="E78" s="110" t="n">
        <v>0</v>
      </c>
      <c r="F78" s="114" t="n">
        <f aca="false">E78/$E$29</f>
        <v>0</v>
      </c>
      <c r="G78" s="112"/>
      <c r="H78" s="113" t="s">
        <v>303</v>
      </c>
      <c r="J78" s="113"/>
    </row>
    <row r="79" s="106" customFormat="true" ht="15" hidden="false" customHeight="true" outlineLevel="0" collapsed="false">
      <c r="B79" s="107"/>
      <c r="C79" s="125" t="n">
        <v>824042</v>
      </c>
      <c r="D79" s="126" t="s">
        <v>339</v>
      </c>
      <c r="E79" s="110" t="n">
        <v>0</v>
      </c>
      <c r="F79" s="114" t="n">
        <f aca="false">E79/$E$29</f>
        <v>0</v>
      </c>
      <c r="G79" s="112"/>
      <c r="H79" s="113" t="s">
        <v>303</v>
      </c>
      <c r="J79" s="113"/>
    </row>
    <row r="80" s="106" customFormat="true" ht="15" hidden="false" customHeight="true" outlineLevel="0" collapsed="false">
      <c r="B80" s="107"/>
      <c r="C80" s="125" t="n">
        <v>825002</v>
      </c>
      <c r="D80" s="126" t="s">
        <v>340</v>
      </c>
      <c r="E80" s="110" t="n">
        <v>0</v>
      </c>
      <c r="F80" s="114" t="n">
        <f aca="false">E80/$E$29</f>
        <v>0</v>
      </c>
      <c r="G80" s="112"/>
      <c r="H80" s="113" t="s">
        <v>303</v>
      </c>
      <c r="J80" s="113"/>
    </row>
    <row r="81" s="106" customFormat="true" ht="15" hidden="false" customHeight="true" outlineLevel="0" collapsed="false">
      <c r="B81" s="107"/>
      <c r="C81" s="125" t="n">
        <v>825011</v>
      </c>
      <c r="D81" s="126" t="s">
        <v>341</v>
      </c>
      <c r="E81" s="110" t="n">
        <v>0</v>
      </c>
      <c r="F81" s="114" t="n">
        <f aca="false">E81/$E$29</f>
        <v>0</v>
      </c>
      <c r="G81" s="112"/>
      <c r="H81" s="113" t="s">
        <v>303</v>
      </c>
      <c r="J81" s="113"/>
    </row>
    <row r="82" s="106" customFormat="true" ht="15" hidden="false" customHeight="true" outlineLevel="0" collapsed="false">
      <c r="B82" s="107"/>
      <c r="C82" s="125" t="n">
        <v>825012</v>
      </c>
      <c r="D82" s="126" t="s">
        <v>342</v>
      </c>
      <c r="E82" s="110" t="n">
        <v>45000</v>
      </c>
      <c r="F82" s="114" t="n">
        <f aca="false">E82/$E$29</f>
        <v>2.47575380513982E-005</v>
      </c>
      <c r="G82" s="112"/>
      <c r="H82" s="113" t="s">
        <v>303</v>
      </c>
      <c r="J82" s="113"/>
    </row>
    <row r="83" s="106" customFormat="true" ht="15" hidden="false" customHeight="true" outlineLevel="0" collapsed="false">
      <c r="B83" s="107"/>
      <c r="C83" s="125" t="n">
        <v>825013</v>
      </c>
      <c r="D83" s="126" t="s">
        <v>343</v>
      </c>
      <c r="E83" s="110" t="n">
        <v>0</v>
      </c>
      <c r="F83" s="114" t="n">
        <f aca="false">E83/$E$29</f>
        <v>0</v>
      </c>
      <c r="G83" s="112"/>
      <c r="H83" s="113" t="s">
        <v>303</v>
      </c>
      <c r="J83" s="113"/>
    </row>
    <row r="84" s="106" customFormat="true" ht="15" hidden="false" customHeight="true" outlineLevel="0" collapsed="false">
      <c r="B84" s="107"/>
      <c r="C84" s="125" t="n">
        <v>825015</v>
      </c>
      <c r="D84" s="126" t="s">
        <v>344</v>
      </c>
      <c r="E84" s="110" t="n">
        <v>0</v>
      </c>
      <c r="F84" s="114" t="n">
        <f aca="false">E84/$E$29</f>
        <v>0</v>
      </c>
      <c r="G84" s="112"/>
      <c r="H84" s="113" t="s">
        <v>303</v>
      </c>
      <c r="J84" s="113"/>
    </row>
    <row r="85" s="106" customFormat="true" ht="15" hidden="false" customHeight="true" outlineLevel="0" collapsed="false">
      <c r="B85" s="107"/>
      <c r="C85" s="125" t="n">
        <v>825016</v>
      </c>
      <c r="D85" s="126" t="s">
        <v>345</v>
      </c>
      <c r="E85" s="110" t="n">
        <v>1300000</v>
      </c>
      <c r="F85" s="114" t="n">
        <f aca="false">E85/$E$29</f>
        <v>0.000715217765929281</v>
      </c>
      <c r="G85" s="112"/>
      <c r="H85" s="113" t="s">
        <v>303</v>
      </c>
      <c r="J85" s="113"/>
    </row>
    <row r="86" s="106" customFormat="true" ht="15" hidden="false" customHeight="true" outlineLevel="0" collapsed="false">
      <c r="B86" s="107"/>
      <c r="C86" s="125" t="n">
        <v>825099</v>
      </c>
      <c r="D86" s="126" t="s">
        <v>346</v>
      </c>
      <c r="E86" s="110" t="n">
        <v>0</v>
      </c>
      <c r="F86" s="114" t="n">
        <f aca="false">E86/$E$29</f>
        <v>0</v>
      </c>
      <c r="G86" s="112"/>
      <c r="H86" s="113" t="s">
        <v>303</v>
      </c>
      <c r="J86" s="113"/>
    </row>
    <row r="87" s="106" customFormat="true" ht="15" hidden="false" customHeight="true" outlineLevel="0" collapsed="false">
      <c r="B87" s="107"/>
      <c r="C87" s="125" t="n">
        <v>829207</v>
      </c>
      <c r="D87" s="126" t="s">
        <v>347</v>
      </c>
      <c r="E87" s="110" t="n">
        <v>0</v>
      </c>
      <c r="F87" s="114" t="n">
        <f aca="false">E87/$E$29</f>
        <v>0</v>
      </c>
      <c r="G87" s="112"/>
      <c r="H87" s="113" t="s">
        <v>305</v>
      </c>
      <c r="J87" s="113"/>
    </row>
    <row r="88" s="118" customFormat="true" ht="15" hidden="false" customHeight="true" outlineLevel="0" collapsed="false">
      <c r="B88" s="119"/>
      <c r="C88" s="128" t="s">
        <v>348</v>
      </c>
      <c r="D88" s="134"/>
      <c r="E88" s="120" t="n">
        <f aca="false">SUM(E44:E87)</f>
        <v>245396970.25</v>
      </c>
      <c r="F88" s="121" t="n">
        <f aca="false">E88/$E$29</f>
        <v>0.135009440636938</v>
      </c>
      <c r="G88" s="135"/>
      <c r="H88" s="123"/>
      <c r="J88" s="123"/>
    </row>
    <row r="89" s="118" customFormat="true" ht="15" hidden="false" customHeight="true" outlineLevel="0" collapsed="false">
      <c r="B89" s="119"/>
      <c r="C89" s="126"/>
      <c r="D89" s="136"/>
      <c r="E89" s="120"/>
      <c r="F89" s="114"/>
      <c r="G89" s="122"/>
      <c r="H89" s="123"/>
      <c r="J89" s="123"/>
    </row>
    <row r="90" s="118" customFormat="true" ht="15" hidden="false" customHeight="true" outlineLevel="0" collapsed="false">
      <c r="B90" s="119"/>
      <c r="C90" s="128" t="s">
        <v>349</v>
      </c>
      <c r="D90" s="137"/>
      <c r="E90" s="120" t="n">
        <f aca="false">+E41-E88</f>
        <v>44827296.477273</v>
      </c>
      <c r="F90" s="121" t="n">
        <f aca="false">E90/$E$29</f>
        <v>0.0246625221839421</v>
      </c>
      <c r="G90" s="122"/>
      <c r="H90" s="123"/>
      <c r="J90" s="123"/>
    </row>
    <row r="91" s="118" customFormat="true" ht="15" hidden="false" customHeight="true" outlineLevel="0" collapsed="false">
      <c r="B91" s="119"/>
      <c r="C91" s="128" t="s">
        <v>350</v>
      </c>
      <c r="D91" s="137"/>
      <c r="E91" s="120"/>
      <c r="F91" s="121"/>
      <c r="G91" s="122"/>
      <c r="H91" s="123"/>
      <c r="J91" s="123"/>
    </row>
    <row r="92" s="106" customFormat="true" ht="15" hidden="false" customHeight="true" outlineLevel="0" collapsed="false">
      <c r="B92" s="107"/>
      <c r="C92" s="125" t="n">
        <v>910200</v>
      </c>
      <c r="D92" s="126" t="s">
        <v>351</v>
      </c>
      <c r="E92" s="110" t="n">
        <v>0</v>
      </c>
      <c r="F92" s="114" t="n">
        <f aca="false">E92/$E$29</f>
        <v>0</v>
      </c>
      <c r="G92" s="112"/>
      <c r="H92" s="113" t="s">
        <v>303</v>
      </c>
      <c r="J92" s="113"/>
    </row>
    <row r="93" s="106" customFormat="true" ht="15" hidden="false" customHeight="true" outlineLevel="0" collapsed="false">
      <c r="B93" s="107"/>
      <c r="C93" s="125" t="n">
        <v>910300</v>
      </c>
      <c r="D93" s="126" t="s">
        <v>352</v>
      </c>
      <c r="E93" s="110" t="n">
        <v>0</v>
      </c>
      <c r="F93" s="114" t="n">
        <f aca="false">E93/$E$29</f>
        <v>0</v>
      </c>
      <c r="G93" s="112"/>
      <c r="H93" s="113" t="s">
        <v>303</v>
      </c>
      <c r="J93" s="113"/>
    </row>
    <row r="94" s="106" customFormat="true" ht="15" hidden="false" customHeight="true" outlineLevel="0" collapsed="false">
      <c r="B94" s="107"/>
      <c r="C94" s="125" t="n">
        <v>910800</v>
      </c>
      <c r="D94" s="126" t="s">
        <v>353</v>
      </c>
      <c r="E94" s="110" t="n">
        <v>0</v>
      </c>
      <c r="F94" s="114" t="n">
        <f aca="false">E94/$E$29</f>
        <v>0</v>
      </c>
      <c r="G94" s="112"/>
      <c r="H94" s="113" t="s">
        <v>303</v>
      </c>
      <c r="J94" s="113"/>
    </row>
    <row r="95" s="106" customFormat="true" ht="15" hidden="false" customHeight="true" outlineLevel="0" collapsed="false">
      <c r="B95" s="107"/>
      <c r="C95" s="125" t="n">
        <v>919001</v>
      </c>
      <c r="D95" s="126" t="s">
        <v>354</v>
      </c>
      <c r="E95" s="110" t="n">
        <v>0</v>
      </c>
      <c r="F95" s="114" t="n">
        <f aca="false">E95/$E$29</f>
        <v>0</v>
      </c>
      <c r="G95" s="112"/>
      <c r="H95" s="113" t="s">
        <v>303</v>
      </c>
      <c r="J95" s="113"/>
    </row>
    <row r="96" s="106" customFormat="true" ht="15" hidden="false" customHeight="true" outlineLevel="0" collapsed="false">
      <c r="B96" s="107"/>
      <c r="C96" s="125" t="n">
        <v>919900</v>
      </c>
      <c r="D96" s="126" t="s">
        <v>355</v>
      </c>
      <c r="E96" s="110" t="n">
        <v>1807258.45454545</v>
      </c>
      <c r="F96" s="114" t="n">
        <f aca="false">E96/$E$29</f>
        <v>0.000994294887936004</v>
      </c>
      <c r="G96" s="112"/>
      <c r="H96" s="113" t="s">
        <v>356</v>
      </c>
      <c r="J96" s="113"/>
    </row>
    <row r="97" s="106" customFormat="true" ht="15" hidden="false" customHeight="true" outlineLevel="0" collapsed="false">
      <c r="B97" s="107"/>
      <c r="C97" s="125" t="n">
        <v>920100</v>
      </c>
      <c r="D97" s="126" t="s">
        <v>357</v>
      </c>
      <c r="E97" s="110" t="n">
        <v>0</v>
      </c>
      <c r="F97" s="114" t="n">
        <f aca="false">E97/$E$29</f>
        <v>0</v>
      </c>
      <c r="G97" s="112"/>
      <c r="H97" s="113" t="s">
        <v>303</v>
      </c>
      <c r="J97" s="113"/>
    </row>
    <row r="98" s="106" customFormat="true" ht="15" hidden="false" customHeight="true" outlineLevel="0" collapsed="false">
      <c r="B98" s="107"/>
      <c r="C98" s="125" t="n">
        <v>929900</v>
      </c>
      <c r="D98" s="126" t="s">
        <v>358</v>
      </c>
      <c r="E98" s="110" t="n">
        <v>0</v>
      </c>
      <c r="F98" s="114" t="n">
        <f aca="false">E98/$E$29</f>
        <v>0</v>
      </c>
      <c r="G98" s="112"/>
      <c r="H98" s="113" t="s">
        <v>359</v>
      </c>
      <c r="J98" s="113"/>
    </row>
    <row r="99" s="118" customFormat="true" ht="15" hidden="false" customHeight="true" outlineLevel="0" collapsed="false">
      <c r="B99" s="119"/>
      <c r="C99" s="128" t="s">
        <v>360</v>
      </c>
      <c r="D99" s="137"/>
      <c r="E99" s="120" t="n">
        <f aca="false">SUM(E92:E98)</f>
        <v>1807258.45454545</v>
      </c>
      <c r="F99" s="121" t="n">
        <f aca="false">E99/$E$29</f>
        <v>0.000994294887936004</v>
      </c>
      <c r="G99" s="122"/>
      <c r="H99" s="123" t="s">
        <v>361</v>
      </c>
      <c r="J99" s="123"/>
    </row>
    <row r="100" s="118" customFormat="true" ht="15" hidden="false" customHeight="true" outlineLevel="0" collapsed="false">
      <c r="B100" s="119"/>
      <c r="C100" s="108"/>
      <c r="D100" s="108"/>
      <c r="E100" s="120"/>
      <c r="F100" s="114"/>
      <c r="G100" s="122"/>
      <c r="H100" s="123"/>
      <c r="J100" s="123"/>
    </row>
    <row r="101" s="118" customFormat="true" ht="15" hidden="false" customHeight="true" outlineLevel="0" collapsed="false">
      <c r="B101" s="119"/>
      <c r="C101" s="108" t="s">
        <v>362</v>
      </c>
      <c r="D101" s="130"/>
      <c r="E101" s="120" t="n">
        <f aca="false">E90+E99</f>
        <v>46634554.9318185</v>
      </c>
      <c r="F101" s="121" t="n">
        <f aca="false">E101/$E$29</f>
        <v>0.0256568170718781</v>
      </c>
      <c r="G101" s="122"/>
      <c r="H101" s="123" t="s">
        <v>363</v>
      </c>
      <c r="J101" s="123"/>
    </row>
    <row r="102" s="118" customFormat="true" ht="15" hidden="false" customHeight="true" outlineLevel="0" collapsed="false">
      <c r="B102" s="119"/>
      <c r="C102" s="138"/>
      <c r="D102" s="108"/>
      <c r="E102" s="139"/>
      <c r="F102" s="114"/>
      <c r="G102" s="122"/>
      <c r="H102" s="123"/>
      <c r="J102" s="123"/>
    </row>
    <row r="103" s="140" customFormat="true" ht="15" hidden="false" customHeight="true" outlineLevel="0" collapsed="false">
      <c r="B103" s="141"/>
      <c r="C103" s="131" t="n">
        <v>821008</v>
      </c>
      <c r="D103" s="142" t="s">
        <v>364</v>
      </c>
      <c r="E103" s="132" t="n">
        <v>0</v>
      </c>
      <c r="F103" s="143" t="n">
        <f aca="false">E103/$E$29</f>
        <v>0</v>
      </c>
      <c r="G103" s="144"/>
      <c r="H103" s="145"/>
      <c r="I103" s="106"/>
      <c r="J103" s="145"/>
    </row>
    <row r="104" s="118" customFormat="true" ht="15" hidden="false" customHeight="true" outlineLevel="0" collapsed="false">
      <c r="B104" s="119"/>
      <c r="C104" s="108"/>
      <c r="D104" s="108"/>
      <c r="E104" s="120"/>
      <c r="F104" s="114"/>
      <c r="G104" s="122"/>
      <c r="H104" s="123"/>
      <c r="J104" s="123"/>
    </row>
    <row r="105" s="118" customFormat="true" ht="15" hidden="false" customHeight="true" outlineLevel="0" collapsed="false">
      <c r="B105" s="119"/>
      <c r="C105" s="108" t="s">
        <v>365</v>
      </c>
      <c r="D105" s="130"/>
      <c r="E105" s="120" t="n">
        <f aca="false">E101-E103</f>
        <v>46634554.9318185</v>
      </c>
      <c r="F105" s="121" t="n">
        <f aca="false">E105/$E$29</f>
        <v>0.0256568170718781</v>
      </c>
      <c r="G105" s="122"/>
      <c r="H105" s="123"/>
      <c r="J105" s="123"/>
    </row>
    <row r="106" customFormat="false" ht="15" hidden="false" customHeight="true" outlineLevel="0" collapsed="false">
      <c r="B106" s="146"/>
      <c r="C106" s="147"/>
      <c r="D106" s="147"/>
      <c r="E106" s="148"/>
      <c r="F106" s="149"/>
      <c r="G106" s="150"/>
      <c r="H106" s="19"/>
    </row>
    <row r="107" customFormat="false" ht="15" hidden="false" customHeight="false" outlineLevel="0" collapsed="false">
      <c r="C107" s="151"/>
      <c r="D107" s="151"/>
    </row>
    <row r="108" customFormat="false" ht="15" hidden="false" customHeight="false" outlineLevel="0" collapsed="false">
      <c r="D108" s="151"/>
      <c r="E108" s="152" t="n">
        <v>2.5331974029541E-007</v>
      </c>
    </row>
    <row r="109" customFormat="false" ht="15" hidden="false" customHeight="false" outlineLevel="0" collapsed="false">
      <c r="C109" s="151"/>
      <c r="D109" s="151"/>
    </row>
    <row r="110" customFormat="false" ht="15" hidden="false" customHeight="false" outlineLevel="0" collapsed="false">
      <c r="C110" s="153"/>
      <c r="D110" s="153"/>
      <c r="E110" s="154"/>
    </row>
    <row r="111" customFormat="false" ht="15" hidden="false" customHeight="false" outlineLevel="0" collapsed="false">
      <c r="C111" s="125" t="n">
        <v>919900</v>
      </c>
      <c r="D111" s="126" t="s">
        <v>355</v>
      </c>
      <c r="E111" s="155" t="n">
        <v>-34500</v>
      </c>
      <c r="H111" s="87" t="s">
        <v>366</v>
      </c>
    </row>
    <row r="112" customFormat="false" ht="15" hidden="false" customHeight="false" outlineLevel="0" collapsed="false">
      <c r="C112" s="153"/>
      <c r="D112" s="153"/>
      <c r="E112" s="155" t="n">
        <v>250000</v>
      </c>
      <c r="H112" s="87" t="s">
        <v>367</v>
      </c>
    </row>
    <row r="113" customFormat="false" ht="15" hidden="false" customHeight="false" outlineLevel="0" collapsed="false">
      <c r="E113" s="156" t="n">
        <v>30000</v>
      </c>
      <c r="H113" s="87" t="s">
        <v>368</v>
      </c>
    </row>
    <row r="114" customFormat="false" ht="15" hidden="false" customHeight="false" outlineLevel="0" collapsed="false">
      <c r="E114" s="84" t="n">
        <f aca="false">SUM(E111:E113)</f>
        <v>245500</v>
      </c>
    </row>
    <row r="116" customFormat="false" ht="15" hidden="false" customHeight="false" outlineLevel="0" collapsed="false">
      <c r="E116" s="84" t="n">
        <f aca="false">H116+E111+E112+E113</f>
        <v>-2183675</v>
      </c>
      <c r="H116" s="113" t="n">
        <v>-2429175</v>
      </c>
    </row>
    <row r="117" customFormat="false" ht="15" hidden="false" customHeight="false" outlineLevel="0" collapsed="false">
      <c r="H117" s="87" t="n">
        <f aca="false">H116+E114</f>
        <v>-2183675</v>
      </c>
    </row>
  </sheetData>
  <mergeCells count="6">
    <mergeCell ref="C3:F3"/>
    <mergeCell ref="C4:F4"/>
    <mergeCell ref="C5:F5"/>
    <mergeCell ref="C6:F6"/>
    <mergeCell ref="C7:D8"/>
    <mergeCell ref="E7:F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8"/>
  <sheetViews>
    <sheetView showFormulas="false" showGridLines="true" showRowColHeaders="true" showZeros="true" rightToLeft="false" tabSelected="false" showOutlineSymbols="true" defaultGridColor="true" view="normal" topLeftCell="A54" colorId="64" zoomScale="90" zoomScaleNormal="90" zoomScalePageLayoutView="100" workbookViewId="0">
      <selection pane="topLeft" activeCell="H67" activeCellId="0" sqref="H67"/>
    </sheetView>
  </sheetViews>
  <sheetFormatPr defaultColWidth="8.71484375" defaultRowHeight="15" zeroHeight="false" outlineLevelRow="0" outlineLevelCol="0"/>
  <cols>
    <col collapsed="false" customWidth="false" hidden="false" outlineLevel="0" max="1" min="1" style="157" width="8.71"/>
    <col collapsed="false" customWidth="true" hidden="false" outlineLevel="0" max="2" min="2" style="157" width="50"/>
    <col collapsed="false" customWidth="true" hidden="false" outlineLevel="0" max="3" min="3" style="157" width="18.85"/>
    <col collapsed="false" customWidth="true" hidden="false" outlineLevel="0" max="4" min="4" style="157" width="9.85"/>
    <col collapsed="false" customWidth="false" hidden="false" outlineLevel="0" max="1024" min="5" style="20" width="8.71"/>
  </cols>
  <sheetData>
    <row r="1" customFormat="false" ht="15" hidden="false" customHeight="false" outlineLevel="0" collapsed="false">
      <c r="A1" s="158" t="s">
        <v>369</v>
      </c>
      <c r="B1" s="158"/>
      <c r="C1" s="158"/>
      <c r="D1" s="158"/>
    </row>
    <row r="2" customFormat="false" ht="15" hidden="false" customHeight="false" outlineLevel="0" collapsed="false">
      <c r="A2" s="158" t="s">
        <v>250</v>
      </c>
      <c r="B2" s="158"/>
      <c r="C2" s="158"/>
      <c r="D2" s="158"/>
    </row>
    <row r="3" customFormat="false" ht="15" hidden="false" customHeight="false" outlineLevel="0" collapsed="false">
      <c r="A3" s="158" t="s">
        <v>252</v>
      </c>
      <c r="B3" s="158"/>
      <c r="C3" s="158"/>
      <c r="D3" s="158"/>
    </row>
    <row r="5" customFormat="false" ht="30" hidden="false" customHeight="false" outlineLevel="0" collapsed="false">
      <c r="A5" s="159" t="s">
        <v>370</v>
      </c>
      <c r="B5" s="160" t="s">
        <v>371</v>
      </c>
      <c r="C5" s="161" t="s">
        <v>372</v>
      </c>
      <c r="D5" s="162" t="s">
        <v>373</v>
      </c>
    </row>
    <row r="6" customFormat="false" ht="15" hidden="false" customHeight="false" outlineLevel="0" collapsed="false">
      <c r="A6" s="163"/>
      <c r="B6" s="164" t="s">
        <v>374</v>
      </c>
      <c r="C6" s="164"/>
      <c r="D6" s="164"/>
    </row>
    <row r="7" customFormat="false" ht="15" hidden="false" customHeight="false" outlineLevel="0" collapsed="false">
      <c r="A7" s="165"/>
      <c r="B7" s="166"/>
      <c r="C7" s="166"/>
      <c r="D7" s="166"/>
    </row>
    <row r="8" customFormat="false" ht="15" hidden="false" customHeight="false" outlineLevel="0" collapsed="false">
      <c r="A8" s="165"/>
      <c r="B8" s="166" t="s">
        <v>375</v>
      </c>
      <c r="C8" s="167" t="n">
        <f aca="false">'1.2 Konsolidasi LR Depo'!AG29+'1.2 Konsolidasi LR Depo'!AG38+'1.2 Konsolidasi LR Depo'!AG39</f>
        <v>33626991384</v>
      </c>
      <c r="D8" s="168" t="n">
        <f aca="false">C8/$C$8</f>
        <v>1</v>
      </c>
    </row>
    <row r="9" customFormat="false" ht="15" hidden="false" customHeight="false" outlineLevel="0" collapsed="false">
      <c r="A9" s="169"/>
      <c r="B9" s="170"/>
      <c r="C9" s="171"/>
      <c r="D9" s="172"/>
    </row>
    <row r="10" customFormat="false" ht="15" hidden="false" customHeight="false" outlineLevel="0" collapsed="false">
      <c r="A10" s="173"/>
      <c r="B10" s="174" t="s">
        <v>376</v>
      </c>
      <c r="C10" s="175" t="n">
        <f aca="false">SUM(C7:C8)</f>
        <v>33626991384</v>
      </c>
      <c r="D10" s="176" t="n">
        <f aca="false">C10/$C$8</f>
        <v>1</v>
      </c>
    </row>
    <row r="11" customFormat="false" ht="15" hidden="false" customHeight="false" outlineLevel="0" collapsed="false">
      <c r="A11" s="177"/>
      <c r="B11" s="178"/>
      <c r="C11" s="179"/>
      <c r="D11" s="180"/>
    </row>
    <row r="12" customFormat="false" ht="15" hidden="false" customHeight="false" outlineLevel="0" collapsed="false">
      <c r="A12" s="173"/>
      <c r="B12" s="181" t="s">
        <v>377</v>
      </c>
      <c r="C12" s="182" t="n">
        <v>28053545366.5152</v>
      </c>
      <c r="D12" s="183" t="n">
        <f aca="false">C12/$C$8</f>
        <v>0.834256774451231</v>
      </c>
    </row>
    <row r="13" customFormat="false" ht="15" hidden="false" customHeight="false" outlineLevel="0" collapsed="false">
      <c r="A13" s="184"/>
      <c r="B13" s="185"/>
      <c r="C13" s="186"/>
      <c r="D13" s="187"/>
    </row>
    <row r="14" customFormat="false" ht="15" hidden="false" customHeight="false" outlineLevel="0" collapsed="false">
      <c r="A14" s="165" t="n">
        <v>825010</v>
      </c>
      <c r="B14" s="166" t="s">
        <v>378</v>
      </c>
      <c r="C14" s="167" t="n">
        <v>1965070774.66667</v>
      </c>
      <c r="D14" s="188" t="n">
        <f aca="false">C14/$C$8</f>
        <v>0.058437305681818</v>
      </c>
    </row>
    <row r="15" customFormat="false" ht="15" hidden="false" customHeight="false" outlineLevel="0" collapsed="false">
      <c r="A15" s="165" t="n">
        <v>811001</v>
      </c>
      <c r="B15" s="166" t="s">
        <v>302</v>
      </c>
      <c r="C15" s="167" t="n">
        <v>2845000</v>
      </c>
      <c r="D15" s="188" t="n">
        <f aca="false">C15/$C$8</f>
        <v>8.46046548593008E-005</v>
      </c>
    </row>
    <row r="16" customFormat="false" ht="15" hidden="false" customHeight="false" outlineLevel="0" collapsed="false">
      <c r="A16" s="165" t="n">
        <v>811002</v>
      </c>
      <c r="B16" s="166" t="s">
        <v>304</v>
      </c>
      <c r="C16" s="167" t="n">
        <v>72669687</v>
      </c>
      <c r="D16" s="188" t="n">
        <f aca="false">C16/$C$8</f>
        <v>0.00216105229784479</v>
      </c>
    </row>
    <row r="17" customFormat="false" ht="15" hidden="false" customHeight="false" outlineLevel="0" collapsed="false">
      <c r="A17" s="165" t="n">
        <v>811003</v>
      </c>
      <c r="B17" s="166" t="s">
        <v>379</v>
      </c>
      <c r="C17" s="167" t="n">
        <v>177686516</v>
      </c>
      <c r="D17" s="188" t="n">
        <f aca="false">C17/$C$8</f>
        <v>0.00528404441452781</v>
      </c>
    </row>
    <row r="18" customFormat="false" ht="15" hidden="false" customHeight="false" outlineLevel="0" collapsed="false">
      <c r="A18" s="165" t="n">
        <v>811004</v>
      </c>
      <c r="B18" s="166" t="s">
        <v>306</v>
      </c>
      <c r="C18" s="167" t="n">
        <v>194591638</v>
      </c>
      <c r="D18" s="188" t="n">
        <f aca="false">C18/$C$8</f>
        <v>0.00578676919911986</v>
      </c>
    </row>
    <row r="19" customFormat="false" ht="15" hidden="false" customHeight="false" outlineLevel="0" collapsed="false">
      <c r="A19" s="165" t="n">
        <v>811005</v>
      </c>
      <c r="B19" s="166" t="s">
        <v>307</v>
      </c>
      <c r="C19" s="167" t="n">
        <v>37645500</v>
      </c>
      <c r="D19" s="188" t="n">
        <f aca="false">C19/$C$8</f>
        <v>0.00111950247258552</v>
      </c>
    </row>
    <row r="20" customFormat="false" ht="15" hidden="false" customHeight="false" outlineLevel="0" collapsed="false">
      <c r="A20" s="165" t="n">
        <v>811006</v>
      </c>
      <c r="B20" s="166" t="s">
        <v>308</v>
      </c>
      <c r="C20" s="167" t="n">
        <v>719000</v>
      </c>
      <c r="D20" s="188" t="n">
        <f aca="false">C20/$C$8</f>
        <v>2.13816333370254E-005</v>
      </c>
    </row>
    <row r="21" customFormat="false" ht="15" hidden="false" customHeight="false" outlineLevel="0" collapsed="false">
      <c r="A21" s="165" t="n">
        <v>821000</v>
      </c>
      <c r="B21" s="166" t="s">
        <v>310</v>
      </c>
      <c r="C21" s="167" t="n">
        <v>3263875</v>
      </c>
      <c r="D21" s="188" t="n">
        <f aca="false">C21/$C$8</f>
        <v>9.70611662140247E-005</v>
      </c>
    </row>
    <row r="22" customFormat="false" ht="15" hidden="false" customHeight="false" outlineLevel="0" collapsed="false">
      <c r="A22" s="165" t="n">
        <v>821001</v>
      </c>
      <c r="B22" s="166" t="s">
        <v>311</v>
      </c>
      <c r="C22" s="167" t="n">
        <v>2129749111</v>
      </c>
      <c r="D22" s="188" t="n">
        <f aca="false">C22/$C$8</f>
        <v>0.0633345126443085</v>
      </c>
    </row>
    <row r="23" customFormat="false" ht="15" hidden="false" customHeight="false" outlineLevel="0" collapsed="false">
      <c r="A23" s="165" t="n">
        <v>821002</v>
      </c>
      <c r="B23" s="166" t="s">
        <v>313</v>
      </c>
      <c r="C23" s="167" t="n">
        <v>93276880</v>
      </c>
      <c r="D23" s="188" t="n">
        <f aca="false">C23/$C$8</f>
        <v>0.00277386932820823</v>
      </c>
    </row>
    <row r="24" customFormat="false" ht="15" hidden="false" customHeight="false" outlineLevel="0" collapsed="false">
      <c r="A24" s="165" t="n">
        <v>821004</v>
      </c>
      <c r="B24" s="166" t="s">
        <v>314</v>
      </c>
      <c r="C24" s="167" t="n">
        <v>990000</v>
      </c>
      <c r="D24" s="188" t="n">
        <f aca="false">C24/$C$8</f>
        <v>2.94406356100906E-005</v>
      </c>
    </row>
    <row r="25" customFormat="false" ht="15" hidden="false" customHeight="false" outlineLevel="0" collapsed="false">
      <c r="A25" s="165" t="n">
        <v>821005</v>
      </c>
      <c r="B25" s="166" t="s">
        <v>315</v>
      </c>
      <c r="C25" s="167" t="n">
        <v>0</v>
      </c>
      <c r="D25" s="188" t="n">
        <f aca="false">C25/$C$8</f>
        <v>0</v>
      </c>
    </row>
    <row r="26" customFormat="false" ht="15" hidden="false" customHeight="false" outlineLevel="0" collapsed="false">
      <c r="A26" s="165" t="n">
        <v>821006</v>
      </c>
      <c r="B26" s="166" t="s">
        <v>380</v>
      </c>
      <c r="C26" s="167" t="n">
        <v>142401499.75</v>
      </c>
      <c r="D26" s="188" t="n">
        <f aca="false">C26/$C$8</f>
        <v>0.00423473804491935</v>
      </c>
    </row>
    <row r="27" customFormat="false" ht="15" hidden="false" customHeight="false" outlineLevel="0" collapsed="false">
      <c r="A27" s="165" t="n">
        <v>821007</v>
      </c>
      <c r="B27" s="166" t="s">
        <v>381</v>
      </c>
      <c r="C27" s="167" t="n">
        <v>0</v>
      </c>
      <c r="D27" s="188" t="n">
        <f aca="false">C27/$C$8</f>
        <v>0</v>
      </c>
    </row>
    <row r="28" customFormat="false" ht="15" hidden="false" customHeight="false" outlineLevel="0" collapsed="false">
      <c r="A28" s="165" t="n">
        <v>822001</v>
      </c>
      <c r="B28" s="166" t="s">
        <v>318</v>
      </c>
      <c r="C28" s="167" t="n">
        <v>1091600</v>
      </c>
      <c r="D28" s="188" t="n">
        <f aca="false">C28/$C$8</f>
        <v>3.24620180120959E-005</v>
      </c>
    </row>
    <row r="29" customFormat="false" ht="15" hidden="false" customHeight="false" outlineLevel="0" collapsed="false">
      <c r="A29" s="165" t="n">
        <v>822005</v>
      </c>
      <c r="B29" s="166" t="s">
        <v>382</v>
      </c>
      <c r="C29" s="167" t="n">
        <v>12895440</v>
      </c>
      <c r="D29" s="188" t="n">
        <f aca="false">C29/$C$8</f>
        <v>0.00038348479805231</v>
      </c>
    </row>
    <row r="30" customFormat="false" ht="15" hidden="false" customHeight="false" outlineLevel="0" collapsed="false">
      <c r="A30" s="165" t="n">
        <v>822015</v>
      </c>
      <c r="B30" s="166" t="s">
        <v>383</v>
      </c>
      <c r="C30" s="167" t="n">
        <v>0</v>
      </c>
      <c r="D30" s="188" t="n">
        <f aca="false">C30/$C$8</f>
        <v>0</v>
      </c>
    </row>
    <row r="31" customFormat="false" ht="15" hidden="false" customHeight="false" outlineLevel="0" collapsed="false">
      <c r="A31" s="165" t="n">
        <v>824001</v>
      </c>
      <c r="B31" s="166" t="s">
        <v>321</v>
      </c>
      <c r="C31" s="167" t="n">
        <v>30337112.25</v>
      </c>
      <c r="D31" s="188" t="n">
        <f aca="false">C31/$C$8</f>
        <v>0.000902165522439056</v>
      </c>
    </row>
    <row r="32" customFormat="false" ht="15" hidden="false" customHeight="false" outlineLevel="0" collapsed="false">
      <c r="A32" s="165" t="n">
        <v>824002</v>
      </c>
      <c r="B32" s="166" t="s">
        <v>322</v>
      </c>
      <c r="C32" s="167" t="n">
        <v>11272900</v>
      </c>
      <c r="D32" s="188" t="n">
        <f aca="false">C32/$C$8</f>
        <v>0.000335233677948475</v>
      </c>
    </row>
    <row r="33" customFormat="false" ht="15" hidden="false" customHeight="false" outlineLevel="0" collapsed="false">
      <c r="A33" s="165" t="n">
        <v>824003</v>
      </c>
      <c r="B33" s="166" t="s">
        <v>323</v>
      </c>
      <c r="C33" s="167" t="n">
        <v>9899949.3</v>
      </c>
      <c r="D33" s="188" t="n">
        <f aca="false">C33/$C$8</f>
        <v>0.000294404848383507</v>
      </c>
    </row>
    <row r="34" customFormat="false" ht="15" hidden="false" customHeight="false" outlineLevel="0" collapsed="false">
      <c r="A34" s="165" t="n">
        <v>824004</v>
      </c>
      <c r="B34" s="166" t="s">
        <v>324</v>
      </c>
      <c r="C34" s="167" t="n">
        <v>4951250</v>
      </c>
      <c r="D34" s="188" t="n">
        <f aca="false">C34/$C$8</f>
        <v>0.000147240350570163</v>
      </c>
    </row>
    <row r="35" customFormat="false" ht="15" hidden="false" customHeight="false" outlineLevel="0" collapsed="false">
      <c r="A35" s="165" t="n">
        <v>824005</v>
      </c>
      <c r="B35" s="166" t="s">
        <v>325</v>
      </c>
      <c r="C35" s="167" t="n">
        <v>40500</v>
      </c>
      <c r="D35" s="188" t="n">
        <f aca="false">C35/$C$8</f>
        <v>1.20438963859462E-006</v>
      </c>
    </row>
    <row r="36" customFormat="false" ht="15" hidden="false" customHeight="false" outlineLevel="0" collapsed="false">
      <c r="A36" s="165" t="n">
        <v>824007</v>
      </c>
      <c r="B36" s="166" t="s">
        <v>327</v>
      </c>
      <c r="C36" s="167" t="n">
        <v>11665554.9000002</v>
      </c>
      <c r="D36" s="188" t="n">
        <f aca="false">C36/$C$8</f>
        <v>0.000346910455555973</v>
      </c>
    </row>
    <row r="37" customFormat="false" ht="15" hidden="false" customHeight="false" outlineLevel="0" collapsed="false">
      <c r="A37" s="165" t="n">
        <v>824008</v>
      </c>
      <c r="B37" s="166" t="s">
        <v>328</v>
      </c>
      <c r="C37" s="167" t="n">
        <v>221377720.85</v>
      </c>
      <c r="D37" s="188" t="n">
        <f aca="false">C37/$C$8</f>
        <v>0.00658333415326991</v>
      </c>
    </row>
    <row r="38" customFormat="false" ht="15" hidden="false" customHeight="false" outlineLevel="0" collapsed="false">
      <c r="A38" s="165" t="n">
        <v>824009</v>
      </c>
      <c r="B38" s="166" t="s">
        <v>329</v>
      </c>
      <c r="C38" s="167" t="n">
        <v>465666064</v>
      </c>
      <c r="D38" s="188" t="n">
        <f aca="false">C38/$C$8</f>
        <v>0.0138479847537466</v>
      </c>
    </row>
    <row r="39" customFormat="false" ht="15" hidden="false" customHeight="false" outlineLevel="0" collapsed="false">
      <c r="A39" s="165" t="n">
        <v>824010</v>
      </c>
      <c r="B39" s="166" t="s">
        <v>330</v>
      </c>
      <c r="C39" s="167" t="n">
        <v>55886284.25</v>
      </c>
      <c r="D39" s="188" t="n">
        <f aca="false">C39/$C$8</f>
        <v>0.00166194720222848</v>
      </c>
    </row>
    <row r="40" customFormat="false" ht="15" hidden="false" customHeight="false" outlineLevel="0" collapsed="false">
      <c r="A40" s="165" t="n">
        <v>824011</v>
      </c>
      <c r="B40" s="166" t="s">
        <v>331</v>
      </c>
      <c r="C40" s="167" t="n">
        <v>4017000</v>
      </c>
      <c r="D40" s="188" t="n">
        <f aca="false">C40/$C$8</f>
        <v>0.000119457609339125</v>
      </c>
    </row>
    <row r="41" customFormat="false" ht="15" hidden="false" customHeight="false" outlineLevel="0" collapsed="false">
      <c r="A41" s="165" t="n">
        <v>824019</v>
      </c>
      <c r="B41" s="166" t="s">
        <v>384</v>
      </c>
      <c r="C41" s="167" t="n">
        <v>0</v>
      </c>
      <c r="D41" s="188" t="n">
        <f aca="false">C41/$C$8</f>
        <v>0</v>
      </c>
    </row>
    <row r="42" customFormat="false" ht="15" hidden="false" customHeight="false" outlineLevel="0" collapsed="false">
      <c r="A42" s="165" t="n">
        <v>824021</v>
      </c>
      <c r="B42" s="166" t="s">
        <v>385</v>
      </c>
      <c r="C42" s="167" t="n">
        <v>34194940</v>
      </c>
      <c r="D42" s="188" t="n">
        <f aca="false">C42/$C$8</f>
        <v>0.00101688966489789</v>
      </c>
    </row>
    <row r="43" customFormat="false" ht="15" hidden="false" customHeight="false" outlineLevel="0" collapsed="false">
      <c r="A43" s="165" t="n">
        <v>824033</v>
      </c>
      <c r="B43" s="166" t="s">
        <v>335</v>
      </c>
      <c r="C43" s="167" t="n">
        <v>174994452</v>
      </c>
      <c r="D43" s="188" t="n">
        <f aca="false">C43/$C$8</f>
        <v>0.00520398777284797</v>
      </c>
    </row>
    <row r="44" customFormat="false" ht="15" hidden="false" customHeight="false" outlineLevel="0" collapsed="false">
      <c r="A44" s="165" t="n">
        <v>824037</v>
      </c>
      <c r="B44" s="166" t="s">
        <v>336</v>
      </c>
      <c r="C44" s="167" t="n">
        <v>440000</v>
      </c>
      <c r="D44" s="188" t="n">
        <f aca="false">C44/$C$8</f>
        <v>1.3084726937818E-005</v>
      </c>
    </row>
    <row r="45" customFormat="false" ht="15" hidden="false" customHeight="false" outlineLevel="0" collapsed="false">
      <c r="A45" s="165" t="n">
        <v>824041</v>
      </c>
      <c r="B45" s="166" t="s">
        <v>386</v>
      </c>
      <c r="C45" s="167" t="n">
        <v>6340000</v>
      </c>
      <c r="D45" s="188" t="n">
        <f aca="false">C45/$C$8</f>
        <v>0.000188539019967651</v>
      </c>
    </row>
    <row r="46" customFormat="false" ht="15" hidden="false" customHeight="false" outlineLevel="0" collapsed="false">
      <c r="A46" s="165" t="n">
        <v>824042</v>
      </c>
      <c r="B46" s="166" t="s">
        <v>339</v>
      </c>
      <c r="C46" s="167" t="n">
        <v>5516000</v>
      </c>
      <c r="D46" s="188" t="n">
        <f aca="false">C46/$C$8</f>
        <v>0.00016403489497501</v>
      </c>
    </row>
    <row r="47" customFormat="false" ht="15" hidden="false" customHeight="false" outlineLevel="0" collapsed="false">
      <c r="A47" s="165" t="n">
        <v>824045</v>
      </c>
      <c r="B47" s="166" t="s">
        <v>387</v>
      </c>
      <c r="C47" s="167" t="n">
        <v>101464800</v>
      </c>
      <c r="D47" s="188" t="n">
        <f aca="false">C47/$C$8</f>
        <v>0.00301736182227345</v>
      </c>
    </row>
    <row r="48" customFormat="false" ht="15" hidden="false" customHeight="false" outlineLevel="0" collapsed="false">
      <c r="A48" s="165" t="n">
        <v>825002</v>
      </c>
      <c r="B48" s="166" t="s">
        <v>340</v>
      </c>
      <c r="C48" s="167" t="n">
        <v>0</v>
      </c>
      <c r="D48" s="188" t="n">
        <f aca="false">C48/$C$8</f>
        <v>0</v>
      </c>
    </row>
    <row r="49" customFormat="false" ht="15" hidden="false" customHeight="false" outlineLevel="0" collapsed="false">
      <c r="A49" s="165" t="n">
        <v>825011</v>
      </c>
      <c r="B49" s="166" t="s">
        <v>341</v>
      </c>
      <c r="C49" s="167" t="n">
        <v>50499670</v>
      </c>
      <c r="D49" s="188" t="n">
        <f aca="false">C49/$C$8</f>
        <v>0.00150175998272709</v>
      </c>
    </row>
    <row r="50" customFormat="false" ht="15" hidden="false" customHeight="false" outlineLevel="0" collapsed="false">
      <c r="A50" s="165" t="n">
        <v>825012</v>
      </c>
      <c r="B50" s="166" t="s">
        <v>342</v>
      </c>
      <c r="C50" s="167" t="n">
        <v>1142797</v>
      </c>
      <c r="D50" s="188" t="n">
        <f aca="false">C50/$C$8</f>
        <v>3.39845152053583E-005</v>
      </c>
    </row>
    <row r="51" customFormat="false" ht="15" hidden="false" customHeight="false" outlineLevel="0" collapsed="false">
      <c r="A51" s="165" t="n">
        <v>825013</v>
      </c>
      <c r="B51" s="166" t="s">
        <v>388</v>
      </c>
      <c r="C51" s="167" t="n">
        <v>350000000</v>
      </c>
      <c r="D51" s="188" t="n">
        <f aca="false">C51/$C$8</f>
        <v>0.0104083055187189</v>
      </c>
    </row>
    <row r="52" customFormat="false" ht="15" hidden="false" customHeight="false" outlineLevel="0" collapsed="false">
      <c r="A52" s="165" t="n">
        <v>825016</v>
      </c>
      <c r="B52" s="166" t="s">
        <v>389</v>
      </c>
      <c r="C52" s="167" t="n">
        <v>1300000</v>
      </c>
      <c r="D52" s="188" t="n">
        <f aca="false">C52/$C$8</f>
        <v>3.86594204980988E-005</v>
      </c>
    </row>
    <row r="53" customFormat="false" ht="15" hidden="false" customHeight="false" outlineLevel="0" collapsed="false">
      <c r="A53" s="165" t="n">
        <v>829207</v>
      </c>
      <c r="B53" s="166" t="s">
        <v>347</v>
      </c>
      <c r="C53" s="167" t="n">
        <v>0</v>
      </c>
      <c r="D53" s="188" t="n">
        <f aca="false">C53/$C$8</f>
        <v>0</v>
      </c>
    </row>
    <row r="54" customFormat="false" ht="15" hidden="false" customHeight="false" outlineLevel="0" collapsed="false">
      <c r="A54" s="169"/>
      <c r="B54" s="170"/>
      <c r="C54" s="171"/>
      <c r="D54" s="172"/>
    </row>
    <row r="55" customFormat="false" ht="15" hidden="false" customHeight="false" outlineLevel="0" collapsed="false">
      <c r="A55" s="173"/>
      <c r="B55" s="174" t="s">
        <v>390</v>
      </c>
      <c r="C55" s="175" t="n">
        <f aca="false">SUM(C14:C54)</f>
        <v>6375903515.96667</v>
      </c>
      <c r="D55" s="183" t="n">
        <f aca="false">C55/$C$8</f>
        <v>0.189606719291586</v>
      </c>
    </row>
    <row r="56" customFormat="false" ht="15" hidden="false" customHeight="false" outlineLevel="0" collapsed="false">
      <c r="A56" s="189"/>
      <c r="B56" s="178"/>
      <c r="C56" s="179"/>
      <c r="D56" s="180"/>
    </row>
    <row r="57" customFormat="false" ht="15" hidden="false" customHeight="false" outlineLevel="0" collapsed="false">
      <c r="A57" s="173"/>
      <c r="B57" s="174" t="s">
        <v>34</v>
      </c>
      <c r="C57" s="175" t="n">
        <f aca="false">C10-C55-C12</f>
        <v>-802457498.481834</v>
      </c>
      <c r="D57" s="183" t="n">
        <f aca="false">C57/$C$8</f>
        <v>-0.0238634937428167</v>
      </c>
    </row>
    <row r="58" customFormat="false" ht="15" hidden="false" customHeight="false" outlineLevel="0" collapsed="false">
      <c r="A58" s="189"/>
      <c r="B58" s="190"/>
      <c r="C58" s="191"/>
      <c r="D58" s="192"/>
    </row>
    <row r="59" customFormat="false" ht="15" hidden="false" customHeight="false" outlineLevel="0" collapsed="false">
      <c r="A59" s="173"/>
      <c r="B59" s="174" t="s">
        <v>391</v>
      </c>
      <c r="C59" s="175" t="n">
        <f aca="false">C57</f>
        <v>-802457498.481834</v>
      </c>
      <c r="D59" s="183" t="n">
        <f aca="false">C59/$C$8</f>
        <v>-0.0238634937428167</v>
      </c>
    </row>
    <row r="60" customFormat="false" ht="15" hidden="false" customHeight="false" outlineLevel="0" collapsed="false">
      <c r="A60" s="163"/>
      <c r="B60" s="193"/>
      <c r="C60" s="194"/>
      <c r="D60" s="195"/>
    </row>
    <row r="61" customFormat="false" ht="15" hidden="false" customHeight="false" outlineLevel="0" collapsed="false">
      <c r="A61" s="165"/>
      <c r="B61" s="196" t="s">
        <v>392</v>
      </c>
      <c r="C61" s="197"/>
      <c r="D61" s="198"/>
    </row>
    <row r="62" customFormat="false" ht="15" hidden="false" customHeight="false" outlineLevel="0" collapsed="false">
      <c r="A62" s="165"/>
      <c r="B62" s="166"/>
      <c r="C62" s="167"/>
      <c r="D62" s="188"/>
    </row>
    <row r="63" customFormat="false" ht="15" hidden="false" customHeight="false" outlineLevel="0" collapsed="false">
      <c r="A63" s="165" t="n">
        <v>910200</v>
      </c>
      <c r="B63" s="166" t="s">
        <v>351</v>
      </c>
      <c r="C63" s="167" t="n">
        <v>2401.16</v>
      </c>
      <c r="D63" s="188" t="n">
        <f aca="false">C63/$C$8</f>
        <v>7.14057339409345E-008</v>
      </c>
    </row>
    <row r="64" customFormat="false" ht="15" hidden="false" customHeight="false" outlineLevel="0" collapsed="false">
      <c r="A64" s="165" t="n">
        <v>910800</v>
      </c>
      <c r="B64" s="166" t="s">
        <v>393</v>
      </c>
      <c r="C64" s="167" t="n">
        <v>0</v>
      </c>
      <c r="D64" s="188" t="n">
        <f aca="false">C64/$C$8</f>
        <v>0</v>
      </c>
    </row>
    <row r="65" customFormat="false" ht="15" hidden="false" customHeight="false" outlineLevel="0" collapsed="false">
      <c r="A65" s="165" t="n">
        <v>919001</v>
      </c>
      <c r="B65" s="166" t="s">
        <v>354</v>
      </c>
      <c r="C65" s="167" t="n">
        <v>-0.350522585213184</v>
      </c>
      <c r="D65" s="188" t="n">
        <f aca="false">C65/$C$8</f>
        <v>-1.04238461660286E-011</v>
      </c>
    </row>
    <row r="66" customFormat="false" ht="15" hidden="false" customHeight="false" outlineLevel="0" collapsed="false">
      <c r="A66" s="165" t="n">
        <v>919900</v>
      </c>
      <c r="B66" s="166" t="s">
        <v>355</v>
      </c>
      <c r="C66" s="167" t="n">
        <v>16173931.2705736</v>
      </c>
      <c r="D66" s="188" t="n">
        <f aca="false">C66/$C$8</f>
        <v>0.000480980623151119</v>
      </c>
    </row>
    <row r="67" customFormat="false" ht="15" hidden="false" customHeight="false" outlineLevel="0" collapsed="false">
      <c r="A67" s="165" t="n">
        <v>920100</v>
      </c>
      <c r="B67" s="166" t="s">
        <v>394</v>
      </c>
      <c r="C67" s="167" t="n">
        <v>-480.23</v>
      </c>
      <c r="D67" s="188" t="n">
        <f aca="false">C67/$C$8</f>
        <v>-1.42810873121554E-008</v>
      </c>
    </row>
    <row r="68" customFormat="false" ht="15" hidden="false" customHeight="false" outlineLevel="0" collapsed="false">
      <c r="A68" s="165" t="n">
        <v>929900</v>
      </c>
      <c r="B68" s="166" t="s">
        <v>358</v>
      </c>
      <c r="C68" s="167" t="n">
        <v>-7513605.81818373</v>
      </c>
      <c r="D68" s="188" t="n">
        <f aca="false">C68/$C$8</f>
        <v>-0.000223439728293943</v>
      </c>
    </row>
    <row r="69" customFormat="false" ht="15" hidden="false" customHeight="false" outlineLevel="0" collapsed="false">
      <c r="A69" s="169"/>
      <c r="B69" s="170"/>
      <c r="C69" s="171"/>
      <c r="D69" s="172"/>
    </row>
    <row r="70" customFormat="false" ht="15" hidden="false" customHeight="false" outlineLevel="0" collapsed="false">
      <c r="A70" s="173"/>
      <c r="B70" s="174" t="s">
        <v>395</v>
      </c>
      <c r="C70" s="199" t="n">
        <f aca="false">SUM(C62:C68)</f>
        <v>8662246.03186731</v>
      </c>
      <c r="D70" s="183" t="n">
        <f aca="false">C70/$C$8</f>
        <v>0.000257598009079958</v>
      </c>
    </row>
    <row r="71" customFormat="false" ht="15" hidden="false" customHeight="false" outlineLevel="0" collapsed="false">
      <c r="A71" s="163"/>
      <c r="B71" s="193"/>
      <c r="C71" s="194"/>
      <c r="D71" s="195"/>
    </row>
    <row r="72" customFormat="false" ht="15" hidden="false" customHeight="false" outlineLevel="0" collapsed="false">
      <c r="A72" s="200"/>
      <c r="B72" s="201" t="s">
        <v>396</v>
      </c>
      <c r="C72" s="202" t="n">
        <f aca="false">C59+C70</f>
        <v>-793795252.449967</v>
      </c>
      <c r="D72" s="203" t="n">
        <f aca="false">C72/$C$8</f>
        <v>-0.0236058957337367</v>
      </c>
    </row>
    <row r="73" customFormat="false" ht="15" hidden="false" customHeight="false" outlineLevel="0" collapsed="false">
      <c r="A73" s="189"/>
      <c r="B73" s="204"/>
      <c r="C73" s="205"/>
      <c r="D73" s="206"/>
    </row>
    <row r="74" customFormat="false" ht="15" hidden="false" customHeight="false" outlineLevel="0" collapsed="false">
      <c r="A74" s="177" t="n">
        <v>821008</v>
      </c>
      <c r="B74" s="207" t="s">
        <v>397</v>
      </c>
      <c r="C74" s="205" t="n">
        <v>0</v>
      </c>
      <c r="D74" s="206"/>
    </row>
    <row r="75" customFormat="false" ht="15" hidden="false" customHeight="false" outlineLevel="0" collapsed="false">
      <c r="A75" s="189"/>
      <c r="B75" s="204"/>
      <c r="C75" s="205"/>
      <c r="D75" s="206"/>
    </row>
    <row r="76" customFormat="false" ht="15.75" hidden="false" customHeight="false" outlineLevel="0" collapsed="false">
      <c r="A76" s="208" t="n">
        <v>312003</v>
      </c>
      <c r="B76" s="209" t="s">
        <v>398</v>
      </c>
      <c r="C76" s="210" t="n">
        <f aca="false">C72-C74</f>
        <v>-793795252.449967</v>
      </c>
      <c r="D76" s="211" t="n">
        <f aca="false">C76/$C$8</f>
        <v>-0.0236058957337367</v>
      </c>
    </row>
    <row r="77" customFormat="false" ht="15.75" hidden="false" customHeight="false" outlineLevel="0" collapsed="false">
      <c r="A77" s="212"/>
      <c r="B77" s="212"/>
      <c r="C77" s="213" t="n">
        <v>-1.59740447998047E-005</v>
      </c>
      <c r="D77" s="212"/>
    </row>
    <row r="78" customFormat="false" ht="15" hidden="false" customHeight="false" outlineLevel="0" collapsed="false">
      <c r="C78" s="214"/>
    </row>
  </sheetData>
  <mergeCells count="3">
    <mergeCell ref="A1:D1"/>
    <mergeCell ref="A2:D2"/>
    <mergeCell ref="A3:D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4" topLeftCell="D5" activePane="bottomRight" state="frozen"/>
      <selection pane="topLeft" activeCell="A1" activeCellId="0" sqref="A1"/>
      <selection pane="topRight" activeCell="D1" activeCellId="0" sqref="D1"/>
      <selection pane="bottomLeft" activeCell="A5" activeCellId="0" sqref="A5"/>
      <selection pane="bottomRight" activeCell="K23" activeCellId="0" sqref="K23"/>
    </sheetView>
  </sheetViews>
  <sheetFormatPr defaultColWidth="9.14453125" defaultRowHeight="15" zeroHeight="false" outlineLevelRow="0" outlineLevelCol="0"/>
  <cols>
    <col collapsed="false" customWidth="true" hidden="false" outlineLevel="0" max="1" min="1" style="215" width="11.28"/>
    <col collapsed="false" customWidth="true" hidden="false" outlineLevel="0" max="2" min="2" style="216" width="48.28"/>
    <col collapsed="false" customWidth="true" hidden="false" outlineLevel="0" max="3" min="3" style="17" width="11.28"/>
    <col collapsed="false" customWidth="true" hidden="false" outlineLevel="0" max="4" min="4" style="17" width="12.28"/>
    <col collapsed="false" customWidth="true" hidden="false" outlineLevel="0" max="7" min="5" style="17" width="12.43"/>
    <col collapsed="false" customWidth="true" hidden="false" outlineLevel="0" max="8" min="8" style="20" width="9"/>
    <col collapsed="false" customWidth="true" hidden="false" outlineLevel="0" max="9" min="9" style="17" width="9"/>
    <col collapsed="false" customWidth="false" hidden="false" outlineLevel="0" max="10" min="10" style="20" width="9.14"/>
    <col collapsed="false" customWidth="true" hidden="false" outlineLevel="0" max="11" min="11" style="20" width="13.14"/>
    <col collapsed="false" customWidth="false" hidden="false" outlineLevel="0" max="1024" min="12" style="20" width="9.14"/>
  </cols>
  <sheetData>
    <row r="1" customFormat="false" ht="15" hidden="false" customHeight="false" outlineLevel="0" collapsed="false">
      <c r="A1" s="215" t="n">
        <v>1</v>
      </c>
      <c r="B1" s="216" t="n">
        <v>2</v>
      </c>
      <c r="C1" s="17" t="n">
        <v>3</v>
      </c>
      <c r="D1" s="17" t="n">
        <v>4</v>
      </c>
      <c r="E1" s="17" t="n">
        <v>5</v>
      </c>
      <c r="F1" s="17" t="n">
        <v>6</v>
      </c>
      <c r="G1" s="17" t="n">
        <v>7</v>
      </c>
      <c r="H1" s="17" t="n">
        <v>8</v>
      </c>
      <c r="I1" s="17" t="n">
        <v>9</v>
      </c>
    </row>
    <row r="2" customFormat="false" ht="15" hidden="false" customHeight="true" outlineLevel="0" collapsed="false">
      <c r="A2" s="217" t="s">
        <v>399</v>
      </c>
      <c r="B2" s="218" t="s">
        <v>400</v>
      </c>
      <c r="C2" s="219" t="s">
        <v>401</v>
      </c>
      <c r="D2" s="219"/>
      <c r="E2" s="219"/>
      <c r="F2" s="219"/>
      <c r="G2" s="219"/>
      <c r="H2" s="219"/>
      <c r="I2" s="219"/>
      <c r="L2" s="220"/>
    </row>
    <row r="3" customFormat="false" ht="15" hidden="false" customHeight="false" outlineLevel="0" collapsed="false">
      <c r="A3" s="217"/>
      <c r="B3" s="218"/>
      <c r="C3" s="221" t="s">
        <v>402</v>
      </c>
      <c r="D3" s="222" t="s">
        <v>403</v>
      </c>
      <c r="E3" s="222" t="s">
        <v>404</v>
      </c>
      <c r="F3" s="222" t="s">
        <v>405</v>
      </c>
      <c r="G3" s="223" t="s">
        <v>406</v>
      </c>
      <c r="H3" s="224" t="n">
        <v>-1000</v>
      </c>
      <c r="I3" s="225" t="s">
        <v>93</v>
      </c>
      <c r="K3" s="226"/>
      <c r="L3" s="226"/>
    </row>
    <row r="4" customFormat="false" ht="15" hidden="false" customHeight="false" outlineLevel="0" collapsed="false">
      <c r="A4" s="215" t="n">
        <v>12713</v>
      </c>
      <c r="B4" s="216" t="s">
        <v>407</v>
      </c>
      <c r="C4" s="17" t="n">
        <v>24300</v>
      </c>
      <c r="D4" s="17" t="n">
        <v>24300</v>
      </c>
      <c r="E4" s="17" t="n">
        <v>26700</v>
      </c>
      <c r="F4" s="17" t="n">
        <v>26700</v>
      </c>
      <c r="G4" s="17" t="n">
        <v>26700</v>
      </c>
      <c r="H4" s="227" t="n">
        <v>25700</v>
      </c>
      <c r="I4" s="227" t="n">
        <f aca="false">+H4/1.1</f>
        <v>23363.6363636364</v>
      </c>
    </row>
    <row r="5" customFormat="false" ht="15" hidden="false" customHeight="false" outlineLevel="0" collapsed="false">
      <c r="A5" s="215" t="n">
        <v>134578</v>
      </c>
      <c r="B5" s="216" t="s">
        <v>38</v>
      </c>
      <c r="C5" s="17" t="n">
        <v>24300</v>
      </c>
      <c r="D5" s="17" t="n">
        <v>24300</v>
      </c>
      <c r="E5" s="17" t="n">
        <v>26700</v>
      </c>
      <c r="F5" s="17" t="n">
        <v>26700</v>
      </c>
      <c r="G5" s="17" t="n">
        <v>26700</v>
      </c>
      <c r="H5" s="227" t="n">
        <v>25700</v>
      </c>
      <c r="I5" s="227" t="n">
        <f aca="false">+H5/1.1</f>
        <v>23363.6363636364</v>
      </c>
      <c r="K5" s="228"/>
    </row>
    <row r="6" customFormat="false" ht="15" hidden="false" customHeight="false" outlineLevel="0" collapsed="false">
      <c r="A6" s="215" t="s">
        <v>408</v>
      </c>
      <c r="B6" s="216" t="s">
        <v>409</v>
      </c>
      <c r="C6" s="17" t="n">
        <v>24300</v>
      </c>
      <c r="D6" s="17" t="n">
        <v>24300</v>
      </c>
      <c r="E6" s="17" t="n">
        <v>26700</v>
      </c>
      <c r="F6" s="17" t="n">
        <v>26700</v>
      </c>
      <c r="G6" s="17" t="n">
        <v>26700</v>
      </c>
      <c r="H6" s="227" t="n">
        <v>25700</v>
      </c>
      <c r="I6" s="227" t="n">
        <f aca="false">+H6/1.1</f>
        <v>23363.6363636364</v>
      </c>
    </row>
    <row r="7" customFormat="false" ht="15" hidden="false" customHeight="false" outlineLevel="0" collapsed="false">
      <c r="A7" s="215" t="s">
        <v>410</v>
      </c>
      <c r="B7" s="216" t="s">
        <v>411</v>
      </c>
      <c r="C7" s="17" t="n">
        <v>506.25</v>
      </c>
      <c r="D7" s="17" t="n">
        <v>506.25</v>
      </c>
      <c r="E7" s="17" t="n">
        <v>556.25</v>
      </c>
      <c r="F7" s="17" t="n">
        <v>556.25</v>
      </c>
      <c r="G7" s="17" t="n">
        <v>556.25</v>
      </c>
      <c r="H7" s="227" t="n">
        <v>535.416666666667</v>
      </c>
      <c r="I7" s="227" t="n">
        <f aca="false">+H7/1.1</f>
        <v>486.742424242424</v>
      </c>
    </row>
    <row r="8" customFormat="false" ht="15" hidden="false" customHeight="false" outlineLevel="0" collapsed="false">
      <c r="A8" s="215" t="s">
        <v>412</v>
      </c>
      <c r="B8" s="216" t="s">
        <v>413</v>
      </c>
      <c r="C8" s="17" t="n">
        <v>506.25</v>
      </c>
      <c r="D8" s="17" t="n">
        <v>506.25</v>
      </c>
      <c r="E8" s="17" t="n">
        <v>556.25</v>
      </c>
      <c r="F8" s="17" t="n">
        <v>556.25</v>
      </c>
      <c r="G8" s="17" t="n">
        <v>556.25</v>
      </c>
      <c r="H8" s="227" t="n">
        <v>535.416666666667</v>
      </c>
      <c r="I8" s="227" t="n">
        <f aca="false">+H8/1.1</f>
        <v>486.742424242424</v>
      </c>
    </row>
    <row r="9" customFormat="false" ht="15" hidden="false" customHeight="false" outlineLevel="0" collapsed="false">
      <c r="A9" s="215" t="n">
        <v>74548</v>
      </c>
      <c r="B9" s="216" t="s">
        <v>414</v>
      </c>
      <c r="C9" s="17" t="n">
        <v>24300</v>
      </c>
      <c r="D9" s="17" t="n">
        <v>24300</v>
      </c>
      <c r="E9" s="17" t="n">
        <v>26700</v>
      </c>
      <c r="F9" s="17" t="n">
        <v>26700</v>
      </c>
      <c r="G9" s="17" t="n">
        <v>26700</v>
      </c>
      <c r="H9" s="227" t="n">
        <v>25700</v>
      </c>
      <c r="I9" s="227" t="n">
        <f aca="false">+H9/1.1</f>
        <v>23363.6363636364</v>
      </c>
    </row>
    <row r="10" customFormat="false" ht="15" hidden="false" customHeight="false" outlineLevel="0" collapsed="false">
      <c r="A10" s="215" t="s">
        <v>415</v>
      </c>
      <c r="B10" s="216" t="s">
        <v>416</v>
      </c>
      <c r="C10" s="17" t="n">
        <v>24300</v>
      </c>
      <c r="D10" s="17" t="n">
        <v>24300</v>
      </c>
      <c r="E10" s="17" t="n">
        <v>26700</v>
      </c>
      <c r="F10" s="17" t="n">
        <v>26700</v>
      </c>
      <c r="G10" s="17" t="n">
        <v>26700</v>
      </c>
      <c r="H10" s="227" t="n">
        <v>25700</v>
      </c>
      <c r="I10" s="227" t="n">
        <f aca="false">+H10/1.1</f>
        <v>23363.6363636364</v>
      </c>
    </row>
    <row r="11" customFormat="false" ht="15" hidden="false" customHeight="false" outlineLevel="0" collapsed="false">
      <c r="A11" s="215" t="s">
        <v>417</v>
      </c>
      <c r="B11" s="216" t="s">
        <v>418</v>
      </c>
      <c r="C11" s="17" t="n">
        <v>506.25</v>
      </c>
      <c r="D11" s="17" t="n">
        <v>506.25</v>
      </c>
      <c r="E11" s="17" t="n">
        <v>556.25</v>
      </c>
      <c r="F11" s="17" t="n">
        <v>556.25</v>
      </c>
      <c r="G11" s="17" t="n">
        <v>556.25</v>
      </c>
      <c r="H11" s="227" t="n">
        <v>535.416666666667</v>
      </c>
      <c r="I11" s="227" t="n">
        <f aca="false">+H11/1.1</f>
        <v>486.742424242424</v>
      </c>
    </row>
    <row r="12" customFormat="false" ht="15" hidden="false" customHeight="false" outlineLevel="0" collapsed="false">
      <c r="A12" s="215" t="n">
        <v>74556</v>
      </c>
      <c r="B12" s="216" t="s">
        <v>39</v>
      </c>
      <c r="C12" s="17" t="n">
        <v>30700</v>
      </c>
      <c r="D12" s="17" t="n">
        <v>30700</v>
      </c>
      <c r="E12" s="17" t="n">
        <v>32500</v>
      </c>
      <c r="F12" s="17" t="n">
        <v>32500</v>
      </c>
      <c r="G12" s="17" t="n">
        <v>32500</v>
      </c>
      <c r="H12" s="227" t="n">
        <v>31500</v>
      </c>
      <c r="I12" s="227" t="n">
        <f aca="false">+H12/1.1</f>
        <v>28636.3636363636</v>
      </c>
    </row>
    <row r="13" customFormat="false" ht="15" hidden="false" customHeight="false" outlineLevel="0" collapsed="false">
      <c r="A13" s="215" t="s">
        <v>419</v>
      </c>
      <c r="B13" s="216" t="s">
        <v>420</v>
      </c>
      <c r="C13" s="17" t="n">
        <v>1279.16666666667</v>
      </c>
      <c r="D13" s="17" t="n">
        <v>1279.16666666667</v>
      </c>
      <c r="E13" s="17" t="n">
        <v>1354.16666666667</v>
      </c>
      <c r="F13" s="17" t="n">
        <v>1354.16666666667</v>
      </c>
      <c r="G13" s="17" t="n">
        <v>1354.16666666667</v>
      </c>
      <c r="H13" s="227" t="n">
        <v>1312.5</v>
      </c>
      <c r="I13" s="227" t="n">
        <f aca="false">+H13/1.1</f>
        <v>1193.18181818182</v>
      </c>
    </row>
    <row r="14" customFormat="false" ht="15" hidden="false" customHeight="false" outlineLevel="0" collapsed="false">
      <c r="A14" s="215" t="s">
        <v>421</v>
      </c>
      <c r="B14" s="216" t="s">
        <v>422</v>
      </c>
      <c r="C14" s="17" t="n">
        <v>1279.16666666667</v>
      </c>
      <c r="D14" s="17" t="n">
        <v>1279.16666666667</v>
      </c>
      <c r="E14" s="17" t="n">
        <v>1354.16666666667</v>
      </c>
      <c r="F14" s="17" t="n">
        <v>1354.16666666667</v>
      </c>
      <c r="G14" s="17" t="n">
        <v>1354.16666666667</v>
      </c>
      <c r="H14" s="227" t="n">
        <v>1312.5</v>
      </c>
      <c r="I14" s="227" t="n">
        <f aca="false">+H14/1.1</f>
        <v>1193.18181818182</v>
      </c>
    </row>
    <row r="15" customFormat="false" ht="15" hidden="false" customHeight="false" outlineLevel="0" collapsed="false">
      <c r="A15" s="215" t="n">
        <v>74557</v>
      </c>
      <c r="B15" s="216" t="s">
        <v>423</v>
      </c>
      <c r="C15" s="17" t="n">
        <v>30700</v>
      </c>
      <c r="D15" s="17" t="n">
        <v>30700</v>
      </c>
      <c r="E15" s="17" t="n">
        <v>32500</v>
      </c>
      <c r="F15" s="17" t="n">
        <v>32500</v>
      </c>
      <c r="G15" s="17" t="n">
        <v>32500</v>
      </c>
      <c r="H15" s="227" t="n">
        <v>31500</v>
      </c>
      <c r="I15" s="227" t="n">
        <f aca="false">+H15/1.1</f>
        <v>28636.3636363636</v>
      </c>
    </row>
    <row r="16" customFormat="false" ht="15" hidden="false" customHeight="false" outlineLevel="0" collapsed="false">
      <c r="A16" s="215" t="s">
        <v>424</v>
      </c>
      <c r="B16" s="216" t="s">
        <v>425</v>
      </c>
      <c r="C16" s="17" t="n">
        <v>30700</v>
      </c>
      <c r="D16" s="17" t="n">
        <v>30700</v>
      </c>
      <c r="E16" s="17" t="n">
        <v>32500</v>
      </c>
      <c r="F16" s="17" t="n">
        <v>32500</v>
      </c>
      <c r="G16" s="17" t="n">
        <v>32500</v>
      </c>
      <c r="H16" s="227" t="n">
        <v>31500</v>
      </c>
      <c r="I16" s="227" t="n">
        <f aca="false">+H16/1.1</f>
        <v>28636.3636363636</v>
      </c>
    </row>
    <row r="17" customFormat="false" ht="15" hidden="false" customHeight="false" outlineLevel="0" collapsed="false">
      <c r="A17" s="215" t="n">
        <v>12511</v>
      </c>
      <c r="B17" s="216" t="s">
        <v>426</v>
      </c>
      <c r="C17" s="17" t="n">
        <v>1279.16666666667</v>
      </c>
      <c r="D17" s="17" t="n">
        <v>1279.16666666667</v>
      </c>
      <c r="E17" s="17" t="n">
        <v>1354.16666666667</v>
      </c>
      <c r="F17" s="17" t="n">
        <v>1354.16666666667</v>
      </c>
      <c r="G17" s="17" t="n">
        <v>1354.16666666667</v>
      </c>
      <c r="H17" s="227" t="n">
        <v>1312.5</v>
      </c>
      <c r="I17" s="227" t="n">
        <f aca="false">+H17/1.1</f>
        <v>1193.18181818182</v>
      </c>
    </row>
    <row r="18" customFormat="false" ht="15" hidden="false" customHeight="false" outlineLevel="0" collapsed="false">
      <c r="A18" s="215" t="s">
        <v>427</v>
      </c>
      <c r="B18" s="216" t="s">
        <v>426</v>
      </c>
      <c r="C18" s="17" t="n">
        <v>1279.16666666667</v>
      </c>
      <c r="D18" s="17" t="n">
        <v>1279.16666666667</v>
      </c>
      <c r="E18" s="17" t="n">
        <v>1354.16666666667</v>
      </c>
      <c r="F18" s="17" t="n">
        <v>1354.16666666667</v>
      </c>
      <c r="G18" s="17" t="n">
        <v>1354.16666666667</v>
      </c>
      <c r="H18" s="227" t="n">
        <v>1312.5</v>
      </c>
      <c r="I18" s="227" t="n">
        <f aca="false">+H18/1.1</f>
        <v>1193.18181818182</v>
      </c>
    </row>
    <row r="19" s="232" customFormat="true" ht="15" hidden="false" customHeight="false" outlineLevel="0" collapsed="false">
      <c r="A19" s="229" t="n">
        <v>12513</v>
      </c>
      <c r="B19" s="230" t="s">
        <v>428</v>
      </c>
      <c r="C19" s="17" t="n">
        <v>30700</v>
      </c>
      <c r="D19" s="17" t="n">
        <v>30700</v>
      </c>
      <c r="E19" s="17" t="n">
        <v>32500</v>
      </c>
      <c r="F19" s="17" t="n">
        <v>32500</v>
      </c>
      <c r="G19" s="17" t="n">
        <v>32500</v>
      </c>
      <c r="H19" s="227" t="n">
        <v>31500</v>
      </c>
      <c r="I19" s="231" t="n">
        <v>28636.3636363636</v>
      </c>
    </row>
    <row r="20" customFormat="false" ht="15" hidden="false" customHeight="false" outlineLevel="0" collapsed="false">
      <c r="A20" s="233" t="n">
        <v>175161</v>
      </c>
      <c r="B20" s="234" t="s">
        <v>429</v>
      </c>
      <c r="C20" s="17" t="n">
        <v>0</v>
      </c>
      <c r="D20" s="17" t="n">
        <v>0</v>
      </c>
      <c r="E20" s="17" t="n">
        <v>0</v>
      </c>
      <c r="F20" s="17" t="n">
        <v>0</v>
      </c>
      <c r="G20" s="17" t="n">
        <v>32500</v>
      </c>
      <c r="H20" s="227" t="n">
        <v>31500</v>
      </c>
      <c r="I20" s="227" t="n">
        <f aca="false">+H20/1.1</f>
        <v>28636.3636363636</v>
      </c>
    </row>
    <row r="21" customFormat="false" ht="15" hidden="false" customHeight="false" outlineLevel="0" collapsed="false">
      <c r="A21" s="215" t="n">
        <v>113017</v>
      </c>
      <c r="B21" s="216" t="s">
        <v>430</v>
      </c>
      <c r="C21" s="17" t="n">
        <v>77500</v>
      </c>
      <c r="D21" s="17" t="n">
        <v>77500</v>
      </c>
      <c r="E21" s="17" t="n">
        <v>82150</v>
      </c>
      <c r="F21" s="17" t="n">
        <v>82150</v>
      </c>
      <c r="G21" s="17" t="n">
        <v>82150</v>
      </c>
      <c r="H21" s="227" t="n">
        <v>81150</v>
      </c>
      <c r="I21" s="227" t="n">
        <f aca="false">+H21/1.1</f>
        <v>73772.7272727273</v>
      </c>
    </row>
    <row r="22" customFormat="false" ht="15" hidden="false" customHeight="false" outlineLevel="0" collapsed="false">
      <c r="A22" s="215" t="s">
        <v>431</v>
      </c>
      <c r="B22" s="216" t="s">
        <v>432</v>
      </c>
      <c r="C22" s="17" t="n">
        <v>77500</v>
      </c>
      <c r="D22" s="17" t="n">
        <v>77500</v>
      </c>
      <c r="E22" s="17" t="n">
        <v>82150</v>
      </c>
      <c r="F22" s="17" t="n">
        <v>82150</v>
      </c>
      <c r="G22" s="17" t="n">
        <v>82150</v>
      </c>
      <c r="H22" s="227" t="n">
        <v>81150</v>
      </c>
      <c r="I22" s="227" t="n">
        <f aca="false">+H22/1.1</f>
        <v>73772.7272727273</v>
      </c>
    </row>
    <row r="23" customFormat="false" ht="15" hidden="false" customHeight="false" outlineLevel="0" collapsed="false">
      <c r="A23" s="215" t="s">
        <v>433</v>
      </c>
      <c r="B23" s="216" t="s">
        <v>434</v>
      </c>
      <c r="C23" s="17" t="n">
        <v>3229.16666666667</v>
      </c>
      <c r="D23" s="17" t="n">
        <v>3229.16666666667</v>
      </c>
      <c r="E23" s="17" t="n">
        <v>3422.91666666667</v>
      </c>
      <c r="F23" s="17" t="n">
        <v>3422.91666666667</v>
      </c>
      <c r="G23" s="17" t="n">
        <v>3422.91666666667</v>
      </c>
      <c r="H23" s="227" t="n">
        <v>3381.25</v>
      </c>
      <c r="I23" s="227" t="n">
        <f aca="false">+H23/1.1</f>
        <v>3073.86363636364</v>
      </c>
    </row>
    <row r="24" customFormat="false" ht="15" hidden="false" customHeight="false" outlineLevel="0" collapsed="false">
      <c r="A24" s="215" t="s">
        <v>435</v>
      </c>
      <c r="B24" s="216" t="s">
        <v>436</v>
      </c>
      <c r="C24" s="17" t="n">
        <v>3229.16666666667</v>
      </c>
      <c r="D24" s="17" t="n">
        <v>3229.16666666667</v>
      </c>
      <c r="E24" s="17" t="n">
        <v>3422.91666666667</v>
      </c>
      <c r="F24" s="17" t="n">
        <v>3422.91666666667</v>
      </c>
      <c r="G24" s="17" t="n">
        <v>3422.91666666667</v>
      </c>
      <c r="H24" s="227" t="n">
        <v>3381.25</v>
      </c>
      <c r="I24" s="227" t="n">
        <f aca="false">+H24/1.1</f>
        <v>3073.86363636364</v>
      </c>
    </row>
    <row r="25" customFormat="false" ht="15" hidden="false" customHeight="false" outlineLevel="0" collapsed="false">
      <c r="A25" s="215" t="n">
        <v>113018</v>
      </c>
      <c r="B25" s="216" t="s">
        <v>437</v>
      </c>
      <c r="C25" s="17" t="n">
        <v>77500</v>
      </c>
      <c r="D25" s="17" t="n">
        <v>77500</v>
      </c>
      <c r="E25" s="17" t="n">
        <v>82150</v>
      </c>
      <c r="F25" s="17" t="n">
        <v>82150</v>
      </c>
      <c r="G25" s="17" t="n">
        <v>82150</v>
      </c>
      <c r="H25" s="227" t="n">
        <v>81150</v>
      </c>
      <c r="I25" s="227" t="n">
        <f aca="false">+H25/1.1</f>
        <v>73772.7272727273</v>
      </c>
    </row>
    <row r="26" customFormat="false" ht="15" hidden="false" customHeight="false" outlineLevel="0" collapsed="false">
      <c r="A26" s="215" t="s">
        <v>438</v>
      </c>
      <c r="B26" s="216" t="s">
        <v>439</v>
      </c>
      <c r="C26" s="17" t="n">
        <v>77500</v>
      </c>
      <c r="D26" s="17" t="n">
        <v>77500</v>
      </c>
      <c r="E26" s="17" t="n">
        <v>82150</v>
      </c>
      <c r="F26" s="17" t="n">
        <v>82150</v>
      </c>
      <c r="G26" s="17" t="n">
        <v>82150</v>
      </c>
      <c r="H26" s="227" t="n">
        <v>81150</v>
      </c>
      <c r="I26" s="227" t="n">
        <f aca="false">+H26/1.1</f>
        <v>73772.7272727273</v>
      </c>
    </row>
    <row r="27" customFormat="false" ht="15" hidden="false" customHeight="false" outlineLevel="0" collapsed="false">
      <c r="A27" s="215" t="s">
        <v>440</v>
      </c>
      <c r="B27" s="216" t="s">
        <v>441</v>
      </c>
      <c r="C27" s="17" t="n">
        <v>3229.16666666667</v>
      </c>
      <c r="D27" s="17" t="n">
        <v>3229.16666666667</v>
      </c>
      <c r="E27" s="17" t="n">
        <v>3422.91666666667</v>
      </c>
      <c r="F27" s="17" t="n">
        <v>3422.91666666667</v>
      </c>
      <c r="G27" s="17" t="n">
        <v>3422.91666666667</v>
      </c>
      <c r="H27" s="227" t="n">
        <v>3381.25</v>
      </c>
      <c r="I27" s="227" t="n">
        <f aca="false">+H27/1.1</f>
        <v>3073.86363636364</v>
      </c>
    </row>
    <row r="28" customFormat="false" ht="15" hidden="false" customHeight="false" outlineLevel="0" collapsed="false">
      <c r="A28" s="215" t="s">
        <v>442</v>
      </c>
      <c r="B28" s="216" t="s">
        <v>443</v>
      </c>
      <c r="C28" s="17" t="n">
        <v>3229.16666666667</v>
      </c>
      <c r="D28" s="17" t="n">
        <v>3229.16666666667</v>
      </c>
      <c r="E28" s="17" t="n">
        <v>3422.91666666667</v>
      </c>
      <c r="F28" s="17" t="n">
        <v>3422.91666666667</v>
      </c>
      <c r="G28" s="17" t="n">
        <v>3422.91666666667</v>
      </c>
      <c r="H28" s="227" t="n">
        <v>3381.25</v>
      </c>
      <c r="I28" s="227" t="n">
        <f aca="false">+H28/1.1</f>
        <v>3073.86363636364</v>
      </c>
    </row>
    <row r="29" customFormat="false" ht="15" hidden="false" customHeight="false" outlineLevel="0" collapsed="false">
      <c r="A29" s="215" t="n">
        <v>74598</v>
      </c>
      <c r="B29" s="216" t="s">
        <v>444</v>
      </c>
      <c r="C29" s="17" t="n">
        <v>78000</v>
      </c>
      <c r="D29" s="17" t="n">
        <v>78000</v>
      </c>
      <c r="E29" s="17" t="n">
        <v>78000</v>
      </c>
      <c r="F29" s="17" t="n">
        <v>78000</v>
      </c>
      <c r="G29" s="17" t="n">
        <v>78000</v>
      </c>
      <c r="H29" s="227" t="n">
        <v>77000</v>
      </c>
      <c r="I29" s="227" t="n">
        <f aca="false">+H29/1.1</f>
        <v>70000</v>
      </c>
    </row>
    <row r="30" customFormat="false" ht="15" hidden="false" customHeight="false" outlineLevel="0" collapsed="false">
      <c r="A30" s="215" t="s">
        <v>445</v>
      </c>
      <c r="B30" s="216" t="s">
        <v>446</v>
      </c>
      <c r="C30" s="17" t="n">
        <v>78000</v>
      </c>
      <c r="D30" s="17" t="n">
        <v>78000</v>
      </c>
      <c r="E30" s="17" t="n">
        <v>78000</v>
      </c>
      <c r="F30" s="17" t="n">
        <v>78000</v>
      </c>
      <c r="G30" s="17" t="n">
        <v>78000</v>
      </c>
      <c r="H30" s="227" t="n">
        <v>77000</v>
      </c>
      <c r="I30" s="227" t="n">
        <f aca="false">+H30/1.1</f>
        <v>70000</v>
      </c>
    </row>
    <row r="31" customFormat="false" ht="15" hidden="false" customHeight="false" outlineLevel="0" collapsed="false">
      <c r="A31" s="215" t="s">
        <v>447</v>
      </c>
      <c r="B31" s="216" t="s">
        <v>448</v>
      </c>
      <c r="C31" s="17" t="n">
        <v>6500</v>
      </c>
      <c r="D31" s="17" t="n">
        <v>6500</v>
      </c>
      <c r="E31" s="17" t="n">
        <v>6500</v>
      </c>
      <c r="F31" s="17" t="n">
        <v>6500</v>
      </c>
      <c r="G31" s="17" t="n">
        <v>6500</v>
      </c>
      <c r="H31" s="227" t="n">
        <v>6416.66666666667</v>
      </c>
      <c r="I31" s="227" t="n">
        <f aca="false">+H31/1.1</f>
        <v>5833.33333333333</v>
      </c>
    </row>
    <row r="32" customFormat="false" ht="15" hidden="false" customHeight="false" outlineLevel="0" collapsed="false">
      <c r="A32" s="215" t="s">
        <v>449</v>
      </c>
      <c r="B32" s="216" t="s">
        <v>450</v>
      </c>
      <c r="C32" s="17" t="n">
        <v>6500</v>
      </c>
      <c r="D32" s="17" t="n">
        <v>6500</v>
      </c>
      <c r="E32" s="17" t="n">
        <v>6500</v>
      </c>
      <c r="F32" s="17" t="n">
        <v>6500</v>
      </c>
      <c r="G32" s="17" t="n">
        <v>6500</v>
      </c>
      <c r="H32" s="227" t="n">
        <v>6416.66666666667</v>
      </c>
      <c r="I32" s="227" t="n">
        <f aca="false">+H32/1.1</f>
        <v>5833.33333333333</v>
      </c>
    </row>
    <row r="33" customFormat="false" ht="15" hidden="false" customHeight="false" outlineLevel="0" collapsed="false">
      <c r="A33" s="215" t="n">
        <v>132527</v>
      </c>
      <c r="B33" s="216" t="s">
        <v>451</v>
      </c>
      <c r="C33" s="17" t="n">
        <v>78000</v>
      </c>
      <c r="D33" s="17" t="n">
        <v>78000</v>
      </c>
      <c r="E33" s="17" t="n">
        <v>78000</v>
      </c>
      <c r="F33" s="17" t="n">
        <v>78000</v>
      </c>
      <c r="G33" s="17" t="n">
        <v>78000</v>
      </c>
      <c r="H33" s="227" t="n">
        <v>77000</v>
      </c>
      <c r="I33" s="227" t="n">
        <f aca="false">+H33/1.1</f>
        <v>70000</v>
      </c>
    </row>
    <row r="34" customFormat="false" ht="15" hidden="false" customHeight="false" outlineLevel="0" collapsed="false">
      <c r="A34" s="215" t="s">
        <v>452</v>
      </c>
      <c r="B34" s="216" t="s">
        <v>453</v>
      </c>
      <c r="C34" s="17" t="n">
        <v>6500</v>
      </c>
      <c r="D34" s="17" t="n">
        <v>6500</v>
      </c>
      <c r="E34" s="17" t="n">
        <v>6500</v>
      </c>
      <c r="F34" s="17" t="n">
        <v>6500</v>
      </c>
      <c r="G34" s="17" t="n">
        <v>6500</v>
      </c>
      <c r="H34" s="227" t="n">
        <v>6416.66666666667</v>
      </c>
      <c r="I34" s="227" t="n">
        <f aca="false">+H34/1.1</f>
        <v>5833.33333333333</v>
      </c>
    </row>
    <row r="35" customFormat="false" ht="15" hidden="false" customHeight="false" outlineLevel="0" collapsed="false">
      <c r="A35" s="215" t="n">
        <v>80333</v>
      </c>
      <c r="B35" s="216" t="s">
        <v>454</v>
      </c>
      <c r="C35" s="17" t="n">
        <v>84500</v>
      </c>
      <c r="D35" s="17" t="n">
        <v>84500</v>
      </c>
      <c r="E35" s="17" t="n">
        <v>84500</v>
      </c>
      <c r="F35" s="17" t="n">
        <v>84500</v>
      </c>
      <c r="G35" s="17" t="n">
        <v>84500</v>
      </c>
      <c r="H35" s="227" t="n">
        <v>83500</v>
      </c>
      <c r="I35" s="227" t="n">
        <f aca="false">+H35/1.1</f>
        <v>75909.0909090909</v>
      </c>
    </row>
    <row r="36" customFormat="false" ht="15" hidden="false" customHeight="false" outlineLevel="0" collapsed="false">
      <c r="A36" s="215" t="s">
        <v>455</v>
      </c>
      <c r="B36" s="216" t="s">
        <v>456</v>
      </c>
      <c r="C36" s="17" t="n">
        <v>84500</v>
      </c>
      <c r="D36" s="17" t="n">
        <v>84500</v>
      </c>
      <c r="E36" s="17" t="n">
        <v>84500</v>
      </c>
      <c r="F36" s="17" t="n">
        <v>84500</v>
      </c>
      <c r="G36" s="17" t="n">
        <v>84500</v>
      </c>
      <c r="H36" s="227" t="n">
        <v>83500</v>
      </c>
      <c r="I36" s="227" t="n">
        <f aca="false">+H36/1.1</f>
        <v>75909.0909090909</v>
      </c>
    </row>
    <row r="37" customFormat="false" ht="15" hidden="false" customHeight="false" outlineLevel="0" collapsed="false">
      <c r="A37" s="215" t="s">
        <v>457</v>
      </c>
      <c r="B37" s="216" t="s">
        <v>458</v>
      </c>
      <c r="C37" s="17" t="n">
        <v>7041.66666666667</v>
      </c>
      <c r="D37" s="17" t="n">
        <v>7041.66666666667</v>
      </c>
      <c r="E37" s="17" t="n">
        <v>7041.66666666667</v>
      </c>
      <c r="F37" s="17" t="n">
        <v>7041.66666666667</v>
      </c>
      <c r="G37" s="17" t="n">
        <v>7041.66666666667</v>
      </c>
      <c r="H37" s="227" t="n">
        <v>6958.33333333333</v>
      </c>
      <c r="I37" s="227" t="n">
        <f aca="false">+H37/1.1</f>
        <v>6325.75757575758</v>
      </c>
    </row>
    <row r="38" customFormat="false" ht="15" hidden="false" customHeight="false" outlineLevel="0" collapsed="false">
      <c r="A38" s="215" t="s">
        <v>459</v>
      </c>
      <c r="B38" s="216" t="s">
        <v>460</v>
      </c>
      <c r="C38" s="17" t="n">
        <v>7041.66666666667</v>
      </c>
      <c r="D38" s="17" t="n">
        <v>7041.66666666667</v>
      </c>
      <c r="E38" s="17" t="n">
        <v>7041.66666666667</v>
      </c>
      <c r="F38" s="17" t="n">
        <v>7041.66666666667</v>
      </c>
      <c r="G38" s="17" t="n">
        <v>7041.66666666667</v>
      </c>
      <c r="H38" s="227" t="n">
        <v>6958.33333333333</v>
      </c>
      <c r="I38" s="227" t="n">
        <f aca="false">+H38/1.1</f>
        <v>6325.75757575758</v>
      </c>
    </row>
    <row r="39" customFormat="false" ht="15" hidden="false" customHeight="false" outlineLevel="0" collapsed="false">
      <c r="A39" s="215" t="n">
        <v>133875</v>
      </c>
      <c r="B39" s="216" t="s">
        <v>461</v>
      </c>
      <c r="C39" s="17" t="n">
        <v>84500</v>
      </c>
      <c r="D39" s="17" t="n">
        <v>84500</v>
      </c>
      <c r="E39" s="17" t="n">
        <v>84500</v>
      </c>
      <c r="F39" s="17" t="n">
        <v>84500</v>
      </c>
      <c r="G39" s="17" t="n">
        <v>84500</v>
      </c>
      <c r="H39" s="227" t="n">
        <v>83500</v>
      </c>
      <c r="I39" s="227" t="n">
        <f aca="false">+H39/1.1</f>
        <v>75909.0909090909</v>
      </c>
    </row>
    <row r="40" customFormat="false" ht="15" hidden="false" customHeight="false" outlineLevel="0" collapsed="false">
      <c r="A40" s="215" t="s">
        <v>462</v>
      </c>
      <c r="B40" s="216" t="s">
        <v>463</v>
      </c>
      <c r="C40" s="17" t="n">
        <v>7041.66666666667</v>
      </c>
      <c r="D40" s="17" t="n">
        <v>7041.66666666667</v>
      </c>
      <c r="E40" s="17" t="n">
        <v>7041.66666666667</v>
      </c>
      <c r="F40" s="17" t="n">
        <v>7041.66666666667</v>
      </c>
      <c r="G40" s="17" t="n">
        <v>7041.66666666667</v>
      </c>
      <c r="H40" s="227" t="n">
        <v>6958.33333333333</v>
      </c>
      <c r="I40" s="227" t="n">
        <f aca="false">+H40/1.1</f>
        <v>6325.75757575758</v>
      </c>
    </row>
    <row r="41" customFormat="false" ht="15" hidden="false" customHeight="false" outlineLevel="0" collapsed="false">
      <c r="A41" s="215" t="n">
        <v>122407</v>
      </c>
      <c r="B41" s="216" t="s">
        <v>464</v>
      </c>
      <c r="C41" s="17" t="n">
        <v>18500</v>
      </c>
      <c r="D41" s="17" t="n">
        <v>18500</v>
      </c>
      <c r="E41" s="17" t="n">
        <v>19610</v>
      </c>
      <c r="F41" s="17" t="n">
        <v>19610</v>
      </c>
      <c r="G41" s="17" t="n">
        <v>19610</v>
      </c>
      <c r="H41" s="227" t="n">
        <v>18610</v>
      </c>
      <c r="I41" s="227" t="n">
        <f aca="false">+H41/1.1</f>
        <v>16918.1818181818</v>
      </c>
    </row>
    <row r="42" customFormat="false" ht="15" hidden="false" customHeight="false" outlineLevel="0" collapsed="false">
      <c r="A42" s="215" t="n">
        <v>122408</v>
      </c>
      <c r="B42" s="216" t="s">
        <v>465</v>
      </c>
      <c r="C42" s="17" t="n">
        <v>73500</v>
      </c>
      <c r="D42" s="17" t="n">
        <v>73500</v>
      </c>
      <c r="E42" s="17" t="n">
        <v>77900</v>
      </c>
      <c r="F42" s="17" t="n">
        <v>77900</v>
      </c>
      <c r="G42" s="17" t="n">
        <v>77900</v>
      </c>
      <c r="H42" s="227" t="n">
        <v>76900</v>
      </c>
      <c r="I42" s="227" t="n">
        <f aca="false">+H42/1.1</f>
        <v>69909.0909090909</v>
      </c>
    </row>
    <row r="43" customFormat="false" ht="15" hidden="false" customHeight="false" outlineLevel="0" collapsed="false">
      <c r="A43" s="215" t="s">
        <v>466</v>
      </c>
      <c r="B43" s="216" t="s">
        <v>467</v>
      </c>
      <c r="C43" s="17" t="n">
        <v>18500</v>
      </c>
      <c r="D43" s="17" t="n">
        <v>18500</v>
      </c>
      <c r="E43" s="17" t="n">
        <v>19610</v>
      </c>
      <c r="F43" s="17" t="n">
        <v>19610</v>
      </c>
      <c r="G43" s="17" t="n">
        <v>19610</v>
      </c>
      <c r="H43" s="227" t="n">
        <v>18610</v>
      </c>
      <c r="I43" s="231" t="n">
        <f aca="false">+H43/1.1</f>
        <v>16918.1818181818</v>
      </c>
    </row>
    <row r="44" customFormat="false" ht="15" hidden="false" customHeight="false" outlineLevel="0" collapsed="false">
      <c r="A44" s="215" t="s">
        <v>468</v>
      </c>
      <c r="B44" s="216" t="s">
        <v>469</v>
      </c>
      <c r="C44" s="17" t="n">
        <v>3062.5</v>
      </c>
      <c r="D44" s="17" t="n">
        <v>3062.5</v>
      </c>
      <c r="E44" s="17" t="n">
        <v>3245.83333333333</v>
      </c>
      <c r="F44" s="17" t="n">
        <v>3245.83333333333</v>
      </c>
      <c r="G44" s="17" t="n">
        <v>3245.83333333333</v>
      </c>
      <c r="H44" s="227" t="n">
        <v>3204.16666666667</v>
      </c>
      <c r="I44" s="227" t="n">
        <f aca="false">+H44/1.1</f>
        <v>2912.87878787879</v>
      </c>
    </row>
    <row r="45" customFormat="false" ht="15" hidden="false" customHeight="false" outlineLevel="0" collapsed="false">
      <c r="A45" s="215" t="s">
        <v>470</v>
      </c>
      <c r="B45" s="216" t="s">
        <v>471</v>
      </c>
      <c r="C45" s="17" t="n">
        <v>3062.5</v>
      </c>
      <c r="D45" s="17" t="n">
        <v>3062.5</v>
      </c>
      <c r="E45" s="17" t="n">
        <v>3245.83333333333</v>
      </c>
      <c r="F45" s="17" t="n">
        <v>3245.83333333333</v>
      </c>
      <c r="G45" s="17" t="n">
        <v>3245.83333333333</v>
      </c>
      <c r="H45" s="227" t="n">
        <v>3204.16666666667</v>
      </c>
      <c r="I45" s="227" t="n">
        <f aca="false">+H45/1.1</f>
        <v>2912.87878787879</v>
      </c>
    </row>
    <row r="46" customFormat="false" ht="15" hidden="false" customHeight="false" outlineLevel="0" collapsed="false">
      <c r="A46" s="233" t="n">
        <v>135877</v>
      </c>
      <c r="B46" s="234" t="s">
        <v>472</v>
      </c>
      <c r="C46" s="17" t="n">
        <v>0</v>
      </c>
      <c r="D46" s="17" t="n">
        <v>0</v>
      </c>
      <c r="E46" s="17" t="n">
        <v>0</v>
      </c>
      <c r="F46" s="17" t="n">
        <v>0</v>
      </c>
      <c r="G46" s="17" t="n">
        <v>77900</v>
      </c>
      <c r="H46" s="227" t="n">
        <v>76900</v>
      </c>
      <c r="I46" s="227" t="n">
        <f aca="false">+H46/1.1</f>
        <v>69909.0909090909</v>
      </c>
    </row>
    <row r="47" customFormat="false" ht="15" hidden="false" customHeight="false" outlineLevel="0" collapsed="false">
      <c r="A47" s="215" t="n">
        <v>74561</v>
      </c>
      <c r="B47" s="216" t="s">
        <v>44</v>
      </c>
      <c r="C47" s="17" t="n">
        <v>39500</v>
      </c>
      <c r="D47" s="17" t="n">
        <v>39500</v>
      </c>
      <c r="E47" s="17" t="n">
        <v>41900</v>
      </c>
      <c r="F47" s="17" t="n">
        <v>41900</v>
      </c>
      <c r="G47" s="17" t="n">
        <v>41900</v>
      </c>
      <c r="H47" s="227" t="n">
        <v>40900</v>
      </c>
      <c r="I47" s="227" t="n">
        <f aca="false">+H47/1.1</f>
        <v>37181.8181818182</v>
      </c>
    </row>
    <row r="48" customFormat="false" ht="15" hidden="false" customHeight="false" outlineLevel="0" collapsed="false">
      <c r="A48" s="215" t="s">
        <v>473</v>
      </c>
      <c r="B48" s="216" t="s">
        <v>474</v>
      </c>
      <c r="C48" s="17" t="n">
        <v>39500</v>
      </c>
      <c r="D48" s="17" t="n">
        <v>39500</v>
      </c>
      <c r="E48" s="17" t="n">
        <v>41900</v>
      </c>
      <c r="F48" s="17" t="n">
        <v>41900</v>
      </c>
      <c r="G48" s="17" t="n">
        <v>41900</v>
      </c>
      <c r="H48" s="227" t="n">
        <v>40900</v>
      </c>
      <c r="I48" s="227" t="n">
        <f aca="false">+H48/1.1</f>
        <v>37181.8181818182</v>
      </c>
    </row>
    <row r="49" customFormat="false" ht="15" hidden="false" customHeight="false" outlineLevel="0" collapsed="false">
      <c r="A49" s="215" t="s">
        <v>475</v>
      </c>
      <c r="B49" s="216" t="s">
        <v>476</v>
      </c>
      <c r="C49" s="17" t="n">
        <v>1645.83333333333</v>
      </c>
      <c r="D49" s="17" t="n">
        <v>1645.83333333333</v>
      </c>
      <c r="E49" s="17" t="n">
        <v>1745.83333333333</v>
      </c>
      <c r="F49" s="17" t="n">
        <v>1745.83333333333</v>
      </c>
      <c r="G49" s="17" t="n">
        <v>1745.83333333333</v>
      </c>
      <c r="H49" s="227" t="n">
        <v>1704.16666666667</v>
      </c>
      <c r="I49" s="227" t="n">
        <f aca="false">+H49/1.1</f>
        <v>1549.24242424242</v>
      </c>
    </row>
    <row r="50" customFormat="false" ht="15" hidden="false" customHeight="false" outlineLevel="0" collapsed="false">
      <c r="A50" s="215" t="s">
        <v>477</v>
      </c>
      <c r="B50" s="216" t="s">
        <v>478</v>
      </c>
      <c r="C50" s="17" t="n">
        <v>1645.83333333333</v>
      </c>
      <c r="D50" s="17" t="n">
        <v>1645.83333333333</v>
      </c>
      <c r="E50" s="17" t="n">
        <v>1745.83333333333</v>
      </c>
      <c r="F50" s="17" t="n">
        <v>1745.83333333333</v>
      </c>
      <c r="G50" s="17" t="n">
        <v>1745.83333333333</v>
      </c>
      <c r="H50" s="227" t="n">
        <v>1704.16666666667</v>
      </c>
      <c r="I50" s="227" t="n">
        <f aca="false">+H50/1.1</f>
        <v>1549.24242424242</v>
      </c>
    </row>
    <row r="51" customFormat="false" ht="15" hidden="false" customHeight="false" outlineLevel="0" collapsed="false">
      <c r="A51" s="215" t="s">
        <v>479</v>
      </c>
      <c r="B51" s="216" t="s">
        <v>480</v>
      </c>
      <c r="C51" s="17" t="n">
        <v>19750</v>
      </c>
      <c r="D51" s="17" t="n">
        <v>19750</v>
      </c>
      <c r="E51" s="17" t="n">
        <v>13519</v>
      </c>
      <c r="F51" s="17" t="n">
        <v>13519</v>
      </c>
      <c r="G51" s="17" t="n">
        <v>13519</v>
      </c>
      <c r="H51" s="227" t="n">
        <v>12519</v>
      </c>
      <c r="I51" s="227" t="n">
        <f aca="false">+H51/1.1</f>
        <v>11380.9090909091</v>
      </c>
    </row>
    <row r="52" customFormat="false" ht="15" hidden="false" customHeight="false" outlineLevel="0" collapsed="false">
      <c r="A52" s="229" t="n">
        <v>12313</v>
      </c>
      <c r="B52" s="230" t="s">
        <v>481</v>
      </c>
      <c r="C52" s="17" t="n">
        <v>39500</v>
      </c>
      <c r="D52" s="17" t="n">
        <v>39500</v>
      </c>
      <c r="E52" s="17" t="n">
        <v>41900</v>
      </c>
      <c r="F52" s="17" t="n">
        <v>41900</v>
      </c>
      <c r="G52" s="17" t="n">
        <v>41900</v>
      </c>
      <c r="H52" s="227" t="n">
        <v>40900</v>
      </c>
      <c r="I52" s="227" t="n">
        <f aca="false">+H52/1.1</f>
        <v>37181.8181818182</v>
      </c>
    </row>
    <row r="53" customFormat="false" ht="15" hidden="false" customHeight="false" outlineLevel="0" collapsed="false">
      <c r="A53" s="215" t="n">
        <v>139188</v>
      </c>
      <c r="B53" s="216" t="s">
        <v>482</v>
      </c>
      <c r="C53" s="17" t="n">
        <v>39500</v>
      </c>
      <c r="D53" s="17" t="n">
        <v>39500</v>
      </c>
      <c r="E53" s="17" t="n">
        <v>41900</v>
      </c>
      <c r="F53" s="17" t="n">
        <v>41900</v>
      </c>
      <c r="G53" s="17" t="n">
        <v>41900</v>
      </c>
      <c r="H53" s="227" t="n">
        <v>40900</v>
      </c>
      <c r="I53" s="227" t="n">
        <f aca="false">+H53/1.1</f>
        <v>37181.8181818182</v>
      </c>
    </row>
    <row r="54" customFormat="false" ht="15" hidden="false" customHeight="false" outlineLevel="0" collapsed="false">
      <c r="A54" s="215" t="s">
        <v>483</v>
      </c>
      <c r="B54" s="216" t="s">
        <v>484</v>
      </c>
      <c r="C54" s="17" t="n">
        <v>1645.83333333333</v>
      </c>
      <c r="D54" s="17" t="n">
        <v>1645.83333333333</v>
      </c>
      <c r="E54" s="17" t="n">
        <v>1745.83333333333</v>
      </c>
      <c r="F54" s="17" t="n">
        <v>1745.83333333333</v>
      </c>
      <c r="G54" s="17" t="n">
        <v>1745.83333333333</v>
      </c>
      <c r="H54" s="227" t="n">
        <v>1704.16666666667</v>
      </c>
      <c r="I54" s="227" t="n">
        <f aca="false">+H54/1.1</f>
        <v>1549.24242424242</v>
      </c>
    </row>
    <row r="55" customFormat="false" ht="15" hidden="false" customHeight="false" outlineLevel="0" collapsed="false">
      <c r="A55" s="215" t="n">
        <v>12814</v>
      </c>
      <c r="B55" s="216" t="s">
        <v>485</v>
      </c>
      <c r="C55" s="17" t="n">
        <v>22700</v>
      </c>
      <c r="D55" s="17" t="n">
        <v>22700</v>
      </c>
      <c r="E55" s="17" t="n">
        <v>24066.6666666667</v>
      </c>
      <c r="F55" s="17" t="n">
        <v>24066.6666666667</v>
      </c>
      <c r="G55" s="17" t="n">
        <v>24066.6666666667</v>
      </c>
      <c r="H55" s="227" t="n">
        <v>23733.3333333333</v>
      </c>
      <c r="I55" s="227" t="n">
        <f aca="false">+H55/1.1</f>
        <v>21575.7575757576</v>
      </c>
    </row>
    <row r="56" customFormat="false" ht="15" hidden="false" customHeight="false" outlineLevel="0" collapsed="false">
      <c r="A56" s="215" t="s">
        <v>486</v>
      </c>
      <c r="B56" s="216" t="s">
        <v>487</v>
      </c>
      <c r="C56" s="17" t="n">
        <v>16700</v>
      </c>
      <c r="D56" s="17" t="n">
        <v>16700</v>
      </c>
      <c r="E56" s="17" t="n">
        <v>17700</v>
      </c>
      <c r="F56" s="17" t="n">
        <v>17700</v>
      </c>
      <c r="G56" s="17" t="n">
        <v>17700</v>
      </c>
      <c r="H56" s="227" t="n">
        <v>16700</v>
      </c>
      <c r="I56" s="227" t="n">
        <f aca="false">+H56/1.1</f>
        <v>15181.8181818182</v>
      </c>
    </row>
    <row r="57" customFormat="false" ht="15" hidden="false" customHeight="false" outlineLevel="0" collapsed="false">
      <c r="A57" s="215" t="n">
        <v>131178</v>
      </c>
      <c r="B57" s="216" t="s">
        <v>488</v>
      </c>
      <c r="C57" s="17" t="n">
        <v>0</v>
      </c>
      <c r="D57" s="17" t="n">
        <v>0</v>
      </c>
      <c r="E57" s="17" t="n">
        <v>103800</v>
      </c>
      <c r="F57" s="17" t="n">
        <v>103800</v>
      </c>
      <c r="G57" s="17" t="n">
        <v>103800</v>
      </c>
      <c r="H57" s="227" t="n">
        <v>102800</v>
      </c>
      <c r="I57" s="227" t="n">
        <f aca="false">+H57/1.1</f>
        <v>93454.5454545454</v>
      </c>
    </row>
    <row r="58" customFormat="false" ht="15" hidden="false" customHeight="false" outlineLevel="0" collapsed="false">
      <c r="A58" s="215" t="n">
        <v>131179</v>
      </c>
      <c r="B58" s="216" t="s">
        <v>489</v>
      </c>
      <c r="C58" s="17" t="n">
        <v>0</v>
      </c>
      <c r="D58" s="17" t="n">
        <v>0</v>
      </c>
      <c r="E58" s="17" t="n">
        <v>96000</v>
      </c>
      <c r="F58" s="17" t="n">
        <v>96000</v>
      </c>
      <c r="G58" s="17" t="n">
        <v>96000</v>
      </c>
      <c r="H58" s="227" t="n">
        <v>95000</v>
      </c>
      <c r="I58" s="227" t="n">
        <f aca="false">+H58/1.1</f>
        <v>86363.6363636364</v>
      </c>
    </row>
    <row r="59" customFormat="false" ht="15" hidden="false" customHeight="false" outlineLevel="0" collapsed="false">
      <c r="A59" s="215" t="n">
        <v>81681</v>
      </c>
      <c r="B59" s="216" t="s">
        <v>490</v>
      </c>
      <c r="C59" s="17" t="n">
        <v>68100</v>
      </c>
      <c r="D59" s="17" t="n">
        <v>68100</v>
      </c>
      <c r="E59" s="17" t="n">
        <v>72200</v>
      </c>
      <c r="F59" s="17" t="n">
        <v>72200</v>
      </c>
      <c r="G59" s="17" t="n">
        <v>72200</v>
      </c>
      <c r="H59" s="227" t="n">
        <v>71200</v>
      </c>
      <c r="I59" s="227" t="n">
        <f aca="false">+H59/1.1</f>
        <v>64727.2727272727</v>
      </c>
    </row>
    <row r="60" customFormat="false" ht="15" hidden="false" customHeight="false" outlineLevel="0" collapsed="false">
      <c r="A60" s="215" t="s">
        <v>491</v>
      </c>
      <c r="B60" s="216" t="s">
        <v>492</v>
      </c>
      <c r="C60" s="17" t="n">
        <v>68100</v>
      </c>
      <c r="D60" s="17" t="n">
        <v>68100</v>
      </c>
      <c r="E60" s="17" t="n">
        <v>72200</v>
      </c>
      <c r="F60" s="17" t="n">
        <v>72200</v>
      </c>
      <c r="G60" s="17" t="n">
        <v>72200</v>
      </c>
      <c r="H60" s="227" t="n">
        <v>71200</v>
      </c>
      <c r="I60" s="227" t="n">
        <f aca="false">+H60/1.1</f>
        <v>64727.2727272727</v>
      </c>
    </row>
    <row r="61" customFormat="false" ht="15" hidden="false" customHeight="false" outlineLevel="0" collapsed="false">
      <c r="A61" s="215" t="s">
        <v>493</v>
      </c>
      <c r="B61" s="216" t="s">
        <v>494</v>
      </c>
      <c r="C61" s="17" t="n">
        <v>3783.33333333333</v>
      </c>
      <c r="D61" s="17" t="n">
        <v>3783.33333333333</v>
      </c>
      <c r="E61" s="17" t="n">
        <v>4011.11111111111</v>
      </c>
      <c r="F61" s="17" t="n">
        <v>4011.11111111111</v>
      </c>
      <c r="G61" s="17" t="n">
        <v>4011.11111111111</v>
      </c>
      <c r="H61" s="227" t="n">
        <v>3955.55555555556</v>
      </c>
      <c r="I61" s="227" t="n">
        <f aca="false">+H61/1.1</f>
        <v>3595.9595959596</v>
      </c>
    </row>
    <row r="62" customFormat="false" ht="15" hidden="false" customHeight="false" outlineLevel="0" collapsed="false">
      <c r="A62" s="215" t="s">
        <v>495</v>
      </c>
      <c r="B62" s="216" t="s">
        <v>496</v>
      </c>
      <c r="C62" s="17" t="n">
        <v>3783.33333333333</v>
      </c>
      <c r="D62" s="17" t="n">
        <v>3783.33333333333</v>
      </c>
      <c r="E62" s="17" t="n">
        <v>4011.11111111111</v>
      </c>
      <c r="F62" s="17" t="n">
        <v>4011.11111111111</v>
      </c>
      <c r="G62" s="17" t="n">
        <v>4011.11111111111</v>
      </c>
      <c r="H62" s="227" t="n">
        <v>3955.55555555556</v>
      </c>
      <c r="I62" s="227" t="n">
        <f aca="false">+H62/1.1</f>
        <v>3595.9595959596</v>
      </c>
    </row>
    <row r="63" customFormat="false" ht="15" hidden="false" customHeight="false" outlineLevel="0" collapsed="false">
      <c r="A63" s="215" t="s">
        <v>497</v>
      </c>
      <c r="B63" s="216" t="s">
        <v>487</v>
      </c>
      <c r="C63" s="17" t="n">
        <v>16700</v>
      </c>
      <c r="D63" s="17" t="n">
        <v>16700</v>
      </c>
      <c r="E63" s="17" t="n">
        <v>17700</v>
      </c>
      <c r="F63" s="17" t="n">
        <v>17700</v>
      </c>
      <c r="G63" s="17" t="n">
        <v>17700</v>
      </c>
      <c r="H63" s="227" t="n">
        <v>16700</v>
      </c>
      <c r="I63" s="227" t="n">
        <f aca="false">+H63/1.1</f>
        <v>15181.8181818182</v>
      </c>
    </row>
    <row r="64" customFormat="false" ht="15" hidden="false" customHeight="false" outlineLevel="0" collapsed="false">
      <c r="A64" s="215" t="n">
        <v>74553</v>
      </c>
      <c r="B64" s="216" t="s">
        <v>35</v>
      </c>
      <c r="C64" s="17" t="n">
        <v>42600</v>
      </c>
      <c r="D64" s="17" t="n">
        <v>42600</v>
      </c>
      <c r="E64" s="17" t="n">
        <v>45200</v>
      </c>
      <c r="F64" s="17" t="n">
        <v>46500</v>
      </c>
      <c r="G64" s="17" t="n">
        <v>46500</v>
      </c>
      <c r="H64" s="227" t="n">
        <v>45500</v>
      </c>
      <c r="I64" s="227" t="n">
        <f aca="false">+H64/1.1</f>
        <v>41363.6363636364</v>
      </c>
    </row>
    <row r="65" customFormat="false" ht="15" hidden="false" customHeight="false" outlineLevel="0" collapsed="false">
      <c r="A65" s="215" t="s">
        <v>498</v>
      </c>
      <c r="B65" s="216" t="s">
        <v>499</v>
      </c>
      <c r="C65" s="17" t="n">
        <v>21300</v>
      </c>
      <c r="D65" s="17" t="n">
        <v>21300</v>
      </c>
      <c r="E65" s="17" t="n">
        <v>22600</v>
      </c>
      <c r="F65" s="17" t="n">
        <v>23250</v>
      </c>
      <c r="G65" s="17" t="n">
        <v>25520</v>
      </c>
      <c r="H65" s="227" t="n">
        <v>24520</v>
      </c>
      <c r="I65" s="227" t="n">
        <f aca="false">+H65/1.1</f>
        <v>22290.9090909091</v>
      </c>
    </row>
    <row r="66" customFormat="false" ht="15" hidden="false" customHeight="false" outlineLevel="0" collapsed="false">
      <c r="A66" s="215" t="n">
        <v>74589</v>
      </c>
      <c r="B66" s="216" t="s">
        <v>37</v>
      </c>
      <c r="C66" s="17" t="n">
        <v>21300</v>
      </c>
      <c r="D66" s="17" t="n">
        <v>21300</v>
      </c>
      <c r="E66" s="17" t="n">
        <v>22600</v>
      </c>
      <c r="F66" s="17" t="n">
        <v>23250</v>
      </c>
      <c r="G66" s="17" t="n">
        <v>25520</v>
      </c>
      <c r="H66" s="227" t="n">
        <v>24520</v>
      </c>
      <c r="I66" s="227" t="n">
        <f aca="false">+H66/1.1</f>
        <v>22290.9090909091</v>
      </c>
    </row>
    <row r="67" customFormat="false" ht="15" hidden="false" customHeight="false" outlineLevel="0" collapsed="false">
      <c r="A67" s="215" t="s">
        <v>500</v>
      </c>
      <c r="B67" s="216" t="s">
        <v>501</v>
      </c>
      <c r="C67" s="17" t="n">
        <v>3550</v>
      </c>
      <c r="D67" s="17" t="n">
        <v>3550</v>
      </c>
      <c r="E67" s="17" t="n">
        <v>3766.66666666667</v>
      </c>
      <c r="F67" s="17" t="n">
        <v>3875</v>
      </c>
      <c r="G67" s="17" t="n">
        <v>3875</v>
      </c>
      <c r="H67" s="227" t="n">
        <v>3791.66666666667</v>
      </c>
      <c r="I67" s="227" t="n">
        <f aca="false">+H67/1.1</f>
        <v>3446.9696969697</v>
      </c>
    </row>
    <row r="68" customFormat="false" ht="15" hidden="false" customHeight="false" outlineLevel="0" collapsed="false">
      <c r="A68" s="215" t="s">
        <v>502</v>
      </c>
      <c r="B68" s="216" t="s">
        <v>503</v>
      </c>
      <c r="C68" s="17" t="n">
        <v>3550</v>
      </c>
      <c r="D68" s="17" t="n">
        <v>3550</v>
      </c>
      <c r="E68" s="17" t="n">
        <v>3766.66666666667</v>
      </c>
      <c r="F68" s="17" t="n">
        <v>3875</v>
      </c>
      <c r="G68" s="17" t="n">
        <v>3875</v>
      </c>
      <c r="H68" s="227" t="n">
        <v>3791.66666666667</v>
      </c>
      <c r="I68" s="227" t="n">
        <f aca="false">+H68/1.1</f>
        <v>3446.9696969697</v>
      </c>
    </row>
    <row r="69" customFormat="false" ht="15" hidden="false" customHeight="false" outlineLevel="0" collapsed="false">
      <c r="A69" s="235" t="n">
        <v>127210</v>
      </c>
      <c r="B69" s="236" t="s">
        <v>504</v>
      </c>
      <c r="C69" s="17" t="n">
        <v>54000</v>
      </c>
      <c r="D69" s="17" t="n">
        <v>54000</v>
      </c>
      <c r="E69" s="17" t="n">
        <v>54000</v>
      </c>
      <c r="F69" s="17" t="n">
        <v>54000</v>
      </c>
      <c r="G69" s="17" t="n">
        <v>54000</v>
      </c>
      <c r="H69" s="227" t="n">
        <v>53000</v>
      </c>
      <c r="I69" s="227" t="n">
        <f aca="false">+H69/1.1</f>
        <v>48181.8181818182</v>
      </c>
    </row>
    <row r="70" customFormat="false" ht="15" hidden="false" customHeight="false" outlineLevel="0" collapsed="false">
      <c r="A70" s="235" t="s">
        <v>505</v>
      </c>
      <c r="B70" s="236" t="s">
        <v>506</v>
      </c>
      <c r="C70" s="17" t="n">
        <v>4500</v>
      </c>
      <c r="D70" s="17" t="n">
        <v>4500</v>
      </c>
      <c r="E70" s="17" t="n">
        <v>4500</v>
      </c>
      <c r="F70" s="17" t="n">
        <v>4500</v>
      </c>
      <c r="G70" s="17" t="n">
        <v>4500</v>
      </c>
      <c r="H70" s="227" t="n">
        <v>4416.66666666667</v>
      </c>
      <c r="I70" s="227" t="n">
        <f aca="false">+H70/1.1</f>
        <v>4015.15151515152</v>
      </c>
    </row>
    <row r="71" customFormat="false" ht="15" hidden="false" customHeight="false" outlineLevel="0" collapsed="false">
      <c r="A71" s="235" t="s">
        <v>507</v>
      </c>
      <c r="B71" s="236" t="s">
        <v>508</v>
      </c>
      <c r="C71" s="17" t="n">
        <v>4500</v>
      </c>
      <c r="D71" s="17" t="n">
        <v>4500</v>
      </c>
      <c r="E71" s="17" t="n">
        <v>4500</v>
      </c>
      <c r="F71" s="17" t="n">
        <v>4500</v>
      </c>
      <c r="G71" s="17" t="n">
        <v>4500</v>
      </c>
      <c r="H71" s="227" t="n">
        <v>4416.66666666667</v>
      </c>
      <c r="I71" s="227" t="n">
        <f aca="false">+H71/1.1</f>
        <v>4015.15151515152</v>
      </c>
    </row>
    <row r="72" customFormat="false" ht="15" hidden="false" customHeight="false" outlineLevel="0" collapsed="false">
      <c r="A72" s="235" t="n">
        <v>130376</v>
      </c>
      <c r="B72" s="236" t="s">
        <v>509</v>
      </c>
      <c r="C72" s="17" t="n">
        <v>54000</v>
      </c>
      <c r="D72" s="17" t="n">
        <v>54000</v>
      </c>
      <c r="E72" s="17" t="n">
        <v>54000</v>
      </c>
      <c r="F72" s="17" t="n">
        <v>54000</v>
      </c>
      <c r="G72" s="17" t="n">
        <v>54000</v>
      </c>
      <c r="H72" s="227" t="n">
        <v>53000</v>
      </c>
      <c r="I72" s="227" t="n">
        <f aca="false">+H72/1.1</f>
        <v>48181.8181818182</v>
      </c>
    </row>
    <row r="73" customFormat="false" ht="15" hidden="false" customHeight="false" outlineLevel="0" collapsed="false">
      <c r="A73" s="235" t="s">
        <v>510</v>
      </c>
      <c r="B73" s="236" t="s">
        <v>511</v>
      </c>
      <c r="C73" s="17" t="n">
        <v>4500</v>
      </c>
      <c r="D73" s="17" t="n">
        <v>4500</v>
      </c>
      <c r="E73" s="17" t="n">
        <v>4500</v>
      </c>
      <c r="F73" s="17" t="n">
        <v>4500</v>
      </c>
      <c r="G73" s="17" t="n">
        <v>4500</v>
      </c>
      <c r="H73" s="227" t="n">
        <v>4416.66666666667</v>
      </c>
      <c r="I73" s="227" t="n">
        <f aca="false">+H73/1.1</f>
        <v>4015.15151515152</v>
      </c>
    </row>
    <row r="74" customFormat="false" ht="15" hidden="false" customHeight="false" outlineLevel="0" collapsed="false">
      <c r="A74" s="235" t="s">
        <v>512</v>
      </c>
      <c r="B74" s="236" t="s">
        <v>513</v>
      </c>
      <c r="C74" s="17" t="n">
        <v>4500</v>
      </c>
      <c r="D74" s="17" t="n">
        <v>4500</v>
      </c>
      <c r="E74" s="17" t="n">
        <v>4500</v>
      </c>
      <c r="F74" s="17" t="n">
        <v>4500</v>
      </c>
      <c r="G74" s="17" t="n">
        <v>4500</v>
      </c>
      <c r="H74" s="227" t="n">
        <v>4416.66666666667</v>
      </c>
      <c r="I74" s="227" t="n">
        <f aca="false">+H74/1.1</f>
        <v>4015.15151515152</v>
      </c>
    </row>
    <row r="75" customFormat="false" ht="15" hidden="false" customHeight="false" outlineLevel="0" collapsed="false">
      <c r="A75" s="235" t="n">
        <v>130377</v>
      </c>
      <c r="B75" s="236" t="s">
        <v>514</v>
      </c>
      <c r="C75" s="17" t="n">
        <v>54000</v>
      </c>
      <c r="D75" s="17" t="n">
        <v>54000</v>
      </c>
      <c r="E75" s="17" t="n">
        <v>54000</v>
      </c>
      <c r="F75" s="17" t="n">
        <v>54000</v>
      </c>
      <c r="G75" s="17" t="n">
        <v>54000</v>
      </c>
      <c r="H75" s="227" t="n">
        <v>53000</v>
      </c>
      <c r="I75" s="227" t="n">
        <f aca="false">+H75/1.1</f>
        <v>48181.8181818182</v>
      </c>
    </row>
    <row r="76" customFormat="false" ht="15" hidden="false" customHeight="false" outlineLevel="0" collapsed="false">
      <c r="A76" s="235" t="s">
        <v>515</v>
      </c>
      <c r="B76" s="236" t="s">
        <v>516</v>
      </c>
      <c r="C76" s="17" t="n">
        <v>4500</v>
      </c>
      <c r="D76" s="17" t="n">
        <v>4500</v>
      </c>
      <c r="E76" s="17" t="n">
        <v>4500</v>
      </c>
      <c r="F76" s="17" t="n">
        <v>4500</v>
      </c>
      <c r="G76" s="17" t="n">
        <v>4500</v>
      </c>
      <c r="H76" s="227" t="n">
        <v>4416.66666666667</v>
      </c>
      <c r="I76" s="227" t="n">
        <f aca="false">+H76/1.1</f>
        <v>4015.15151515152</v>
      </c>
    </row>
    <row r="77" customFormat="false" ht="15" hidden="false" customHeight="false" outlineLevel="0" collapsed="false">
      <c r="A77" s="235" t="s">
        <v>517</v>
      </c>
      <c r="B77" s="236" t="s">
        <v>518</v>
      </c>
      <c r="C77" s="17" t="n">
        <v>4500</v>
      </c>
      <c r="D77" s="17" t="n">
        <v>4500</v>
      </c>
      <c r="E77" s="17" t="n">
        <v>4500</v>
      </c>
      <c r="F77" s="17" t="n">
        <v>4500</v>
      </c>
      <c r="G77" s="17" t="n">
        <v>4500</v>
      </c>
      <c r="H77" s="227" t="n">
        <v>4416.66666666667</v>
      </c>
      <c r="I77" s="227" t="n">
        <f aca="false">+H77/1.1</f>
        <v>4015.15151515152</v>
      </c>
    </row>
    <row r="78" customFormat="false" ht="15" hidden="false" customHeight="false" outlineLevel="0" collapsed="false">
      <c r="A78" s="215" t="n">
        <v>111998</v>
      </c>
      <c r="B78" s="216" t="s">
        <v>519</v>
      </c>
      <c r="C78" s="17" t="n">
        <v>33350</v>
      </c>
      <c r="D78" s="17" t="n">
        <v>33350</v>
      </c>
      <c r="E78" s="17" t="n">
        <v>36900</v>
      </c>
      <c r="F78" s="17" t="n">
        <v>36900</v>
      </c>
      <c r="G78" s="17" t="n">
        <v>36900</v>
      </c>
      <c r="H78" s="227" t="n">
        <v>35900</v>
      </c>
      <c r="I78" s="227" t="n">
        <f aca="false">+H78/1.1</f>
        <v>32636.3636363636</v>
      </c>
    </row>
    <row r="79" customFormat="false" ht="15" hidden="false" customHeight="false" outlineLevel="0" collapsed="false">
      <c r="A79" s="215" t="s">
        <v>520</v>
      </c>
      <c r="B79" s="216" t="s">
        <v>521</v>
      </c>
      <c r="C79" s="17" t="n">
        <v>33350</v>
      </c>
      <c r="D79" s="17" t="n">
        <v>33350</v>
      </c>
      <c r="E79" s="17" t="n">
        <v>36900</v>
      </c>
      <c r="F79" s="17" t="n">
        <v>36900</v>
      </c>
      <c r="G79" s="17" t="n">
        <v>36900</v>
      </c>
      <c r="H79" s="227" t="n">
        <v>35900</v>
      </c>
      <c r="I79" s="227" t="n">
        <f aca="false">+H79/1.1</f>
        <v>32636.3636363636</v>
      </c>
    </row>
    <row r="80" customFormat="false" ht="15" hidden="false" customHeight="false" outlineLevel="0" collapsed="false">
      <c r="A80" s="215" t="s">
        <v>522</v>
      </c>
      <c r="B80" s="216" t="s">
        <v>523</v>
      </c>
      <c r="C80" s="17" t="n">
        <v>2779.16666666667</v>
      </c>
      <c r="D80" s="17" t="n">
        <v>2779.16666666667</v>
      </c>
      <c r="E80" s="17" t="n">
        <v>3075</v>
      </c>
      <c r="F80" s="17" t="n">
        <v>3075</v>
      </c>
      <c r="G80" s="17" t="n">
        <v>3075</v>
      </c>
      <c r="H80" s="227" t="n">
        <v>2991.66666666667</v>
      </c>
      <c r="I80" s="227" t="n">
        <f aca="false">+H80/1.1</f>
        <v>2719.69696969697</v>
      </c>
    </row>
    <row r="81" customFormat="false" ht="15" hidden="false" customHeight="false" outlineLevel="0" collapsed="false">
      <c r="A81" s="215" t="s">
        <v>524</v>
      </c>
      <c r="B81" s="216" t="s">
        <v>525</v>
      </c>
      <c r="C81" s="17" t="n">
        <v>2779.16666666667</v>
      </c>
      <c r="D81" s="17" t="n">
        <v>2779.16666666667</v>
      </c>
      <c r="E81" s="17" t="n">
        <v>3075</v>
      </c>
      <c r="F81" s="17" t="n">
        <v>3075</v>
      </c>
      <c r="G81" s="17" t="n">
        <v>3075</v>
      </c>
      <c r="H81" s="227" t="n">
        <v>2991.66666666667</v>
      </c>
      <c r="I81" s="227" t="n">
        <f aca="false">+H81/1.1</f>
        <v>2719.69696969697</v>
      </c>
    </row>
    <row r="82" customFormat="false" ht="15" hidden="false" customHeight="false" outlineLevel="0" collapsed="false">
      <c r="A82" s="215" t="s">
        <v>526</v>
      </c>
      <c r="B82" s="216" t="s">
        <v>527</v>
      </c>
      <c r="C82" s="17" t="n">
        <v>33350</v>
      </c>
      <c r="D82" s="17" t="n">
        <v>33350</v>
      </c>
      <c r="E82" s="17" t="n">
        <v>36900</v>
      </c>
      <c r="F82" s="17" t="n">
        <v>36900</v>
      </c>
      <c r="G82" s="17" t="n">
        <v>36900</v>
      </c>
      <c r="H82" s="227" t="n">
        <v>35900</v>
      </c>
      <c r="I82" s="227" t="n">
        <f aca="false">+H82/1.1</f>
        <v>32636.3636363636</v>
      </c>
    </row>
    <row r="83" customFormat="false" ht="15" hidden="false" customHeight="false" outlineLevel="0" collapsed="false">
      <c r="A83" s="215" t="s">
        <v>528</v>
      </c>
      <c r="B83" s="216" t="s">
        <v>529</v>
      </c>
      <c r="C83" s="17" t="n">
        <v>2779.16666666667</v>
      </c>
      <c r="D83" s="17" t="n">
        <v>2779.16666666667</v>
      </c>
      <c r="E83" s="17" t="n">
        <v>3075</v>
      </c>
      <c r="F83" s="17" t="n">
        <v>3075</v>
      </c>
      <c r="G83" s="17" t="n">
        <v>3075</v>
      </c>
      <c r="H83" s="227" t="n">
        <v>2991.66666666667</v>
      </c>
      <c r="I83" s="227" t="n">
        <f aca="false">+H83/1.1</f>
        <v>2719.69696969697</v>
      </c>
    </row>
    <row r="84" customFormat="false" ht="15" hidden="false" customHeight="false" outlineLevel="0" collapsed="false">
      <c r="A84" s="215" t="s">
        <v>530</v>
      </c>
      <c r="B84" s="216" t="s">
        <v>531</v>
      </c>
      <c r="C84" s="17" t="n">
        <v>33350</v>
      </c>
      <c r="D84" s="17" t="n">
        <v>33350</v>
      </c>
      <c r="E84" s="17" t="n">
        <v>36900</v>
      </c>
      <c r="F84" s="17" t="n">
        <v>36900</v>
      </c>
      <c r="G84" s="17" t="n">
        <v>36900</v>
      </c>
      <c r="H84" s="227" t="n">
        <v>35900</v>
      </c>
      <c r="I84" s="227" t="n">
        <f aca="false">+H84/1.1</f>
        <v>32636.3636363636</v>
      </c>
    </row>
    <row r="85" customFormat="false" ht="15" hidden="false" customHeight="false" outlineLevel="0" collapsed="false">
      <c r="A85" s="237" t="s">
        <v>532</v>
      </c>
      <c r="B85" s="216" t="s">
        <v>533</v>
      </c>
      <c r="C85" s="17" t="n">
        <v>2779.16666666667</v>
      </c>
      <c r="D85" s="17" t="n">
        <v>2779.16666666667</v>
      </c>
      <c r="E85" s="17" t="n">
        <v>3075</v>
      </c>
      <c r="F85" s="17" t="n">
        <v>3075</v>
      </c>
      <c r="G85" s="17" t="n">
        <v>3075</v>
      </c>
      <c r="H85" s="227" t="n">
        <v>2991.66666666667</v>
      </c>
      <c r="I85" s="227" t="n">
        <f aca="false">+H85/1.1</f>
        <v>2719.69696969697</v>
      </c>
    </row>
    <row r="86" customFormat="false" ht="15" hidden="false" customHeight="false" outlineLevel="0" collapsed="false">
      <c r="A86" s="215" t="n">
        <v>74567</v>
      </c>
      <c r="B86" s="216" t="s">
        <v>534</v>
      </c>
      <c r="C86" s="17" t="n">
        <v>33350</v>
      </c>
      <c r="D86" s="17" t="n">
        <v>33350</v>
      </c>
      <c r="E86" s="17" t="n">
        <v>36900</v>
      </c>
      <c r="F86" s="17" t="n">
        <v>36900</v>
      </c>
      <c r="G86" s="17" t="n">
        <v>36900</v>
      </c>
      <c r="H86" s="227" t="n">
        <v>35900</v>
      </c>
      <c r="I86" s="227" t="n">
        <f aca="false">+H86/1.1</f>
        <v>32636.3636363636</v>
      </c>
    </row>
    <row r="87" customFormat="false" ht="15" hidden="false" customHeight="false" outlineLevel="0" collapsed="false">
      <c r="A87" s="215" t="s">
        <v>535</v>
      </c>
      <c r="B87" s="216" t="s">
        <v>536</v>
      </c>
      <c r="C87" s="17" t="n">
        <v>33350</v>
      </c>
      <c r="D87" s="17" t="n">
        <v>33350</v>
      </c>
      <c r="E87" s="17" t="n">
        <v>36900</v>
      </c>
      <c r="F87" s="17" t="n">
        <v>36900</v>
      </c>
      <c r="G87" s="17" t="n">
        <v>36900</v>
      </c>
      <c r="H87" s="227" t="n">
        <v>35900</v>
      </c>
      <c r="I87" s="227" t="n">
        <f aca="false">+H87/1.1</f>
        <v>32636.3636363636</v>
      </c>
    </row>
    <row r="88" customFormat="false" ht="15" hidden="false" customHeight="false" outlineLevel="0" collapsed="false">
      <c r="A88" s="215" t="s">
        <v>537</v>
      </c>
      <c r="B88" s="216" t="s">
        <v>538</v>
      </c>
      <c r="C88" s="17" t="n">
        <v>2779.16666666667</v>
      </c>
      <c r="D88" s="17" t="n">
        <v>2779.16666666667</v>
      </c>
      <c r="E88" s="17" t="n">
        <v>3075</v>
      </c>
      <c r="F88" s="17" t="n">
        <v>3075</v>
      </c>
      <c r="G88" s="17" t="n">
        <v>3075</v>
      </c>
      <c r="H88" s="227" t="n">
        <v>2991.66666666667</v>
      </c>
      <c r="I88" s="227" t="n">
        <f aca="false">+H88/1.1</f>
        <v>2719.69696969697</v>
      </c>
    </row>
    <row r="89" customFormat="false" ht="15" hidden="false" customHeight="false" outlineLevel="0" collapsed="false">
      <c r="A89" s="215" t="s">
        <v>539</v>
      </c>
      <c r="B89" s="216" t="s">
        <v>540</v>
      </c>
      <c r="C89" s="17" t="n">
        <v>2779.16666666667</v>
      </c>
      <c r="D89" s="17" t="n">
        <v>2779.16666666667</v>
      </c>
      <c r="E89" s="17" t="n">
        <v>3075</v>
      </c>
      <c r="F89" s="17" t="n">
        <v>3075</v>
      </c>
      <c r="G89" s="17" t="n">
        <v>3075</v>
      </c>
      <c r="H89" s="227" t="n">
        <v>2991.66666666667</v>
      </c>
      <c r="I89" s="227" t="n">
        <f aca="false">+H89/1.1</f>
        <v>2719.69696969697</v>
      </c>
    </row>
    <row r="90" customFormat="false" ht="15" hidden="false" customHeight="false" outlineLevel="0" collapsed="false">
      <c r="A90" s="215" t="s">
        <v>541</v>
      </c>
      <c r="B90" s="216" t="s">
        <v>542</v>
      </c>
      <c r="C90" s="17" t="n">
        <v>33350</v>
      </c>
      <c r="D90" s="17" t="n">
        <v>33350</v>
      </c>
      <c r="E90" s="17" t="n">
        <v>36900</v>
      </c>
      <c r="F90" s="17" t="n">
        <v>36900</v>
      </c>
      <c r="G90" s="17" t="n">
        <v>36900</v>
      </c>
      <c r="H90" s="227" t="n">
        <v>35900</v>
      </c>
      <c r="I90" s="227" t="n">
        <f aca="false">+H90/1.1</f>
        <v>32636.3636363636</v>
      </c>
    </row>
    <row r="91" customFormat="false" ht="15" hidden="false" customHeight="false" outlineLevel="0" collapsed="false">
      <c r="A91" s="215" t="s">
        <v>543</v>
      </c>
      <c r="B91" s="216" t="s">
        <v>544</v>
      </c>
      <c r="C91" s="17" t="n">
        <v>2779.16666666667</v>
      </c>
      <c r="D91" s="17" t="n">
        <v>2779.16666666667</v>
      </c>
      <c r="E91" s="17" t="n">
        <v>3075</v>
      </c>
      <c r="F91" s="17" t="n">
        <v>3075</v>
      </c>
      <c r="G91" s="17" t="n">
        <v>3075</v>
      </c>
      <c r="H91" s="227" t="n">
        <v>2991.66666666667</v>
      </c>
      <c r="I91" s="227" t="n">
        <f aca="false">+H91/1.1</f>
        <v>2719.69696969697</v>
      </c>
    </row>
    <row r="92" customFormat="false" ht="15" hidden="false" customHeight="false" outlineLevel="0" collapsed="false">
      <c r="A92" s="215" t="s">
        <v>545</v>
      </c>
      <c r="B92" s="216" t="s">
        <v>546</v>
      </c>
      <c r="C92" s="17" t="n">
        <v>33350</v>
      </c>
      <c r="D92" s="17" t="n">
        <v>33350</v>
      </c>
      <c r="E92" s="17" t="n">
        <v>36900</v>
      </c>
      <c r="F92" s="17" t="n">
        <v>36900</v>
      </c>
      <c r="G92" s="17" t="n">
        <v>36900</v>
      </c>
      <c r="H92" s="227" t="n">
        <v>35900</v>
      </c>
      <c r="I92" s="227" t="n">
        <f aca="false">+H92/1.1</f>
        <v>32636.3636363636</v>
      </c>
    </row>
    <row r="93" customFormat="false" ht="15" hidden="false" customHeight="false" outlineLevel="0" collapsed="false">
      <c r="A93" s="215" t="s">
        <v>547</v>
      </c>
      <c r="B93" s="216" t="s">
        <v>548</v>
      </c>
      <c r="C93" s="17" t="n">
        <v>2779.16666666667</v>
      </c>
      <c r="D93" s="17" t="n">
        <v>2779.16666666667</v>
      </c>
      <c r="E93" s="17" t="n">
        <v>3075</v>
      </c>
      <c r="F93" s="17" t="n">
        <v>3075</v>
      </c>
      <c r="G93" s="17" t="n">
        <v>3075</v>
      </c>
      <c r="H93" s="227" t="n">
        <v>2991.66666666667</v>
      </c>
      <c r="I93" s="227" t="n">
        <f aca="false">+H93/1.1</f>
        <v>2719.69696969697</v>
      </c>
    </row>
    <row r="94" customFormat="false" ht="15" hidden="false" customHeight="false" outlineLevel="0" collapsed="false">
      <c r="A94" s="215" t="s">
        <v>549</v>
      </c>
      <c r="B94" s="216" t="s">
        <v>550</v>
      </c>
      <c r="C94" s="17" t="n">
        <v>2779.16666666667</v>
      </c>
      <c r="D94" s="17" t="n">
        <v>2779.16666666667</v>
      </c>
      <c r="E94" s="17" t="n">
        <v>3075</v>
      </c>
      <c r="F94" s="17" t="n">
        <v>3075</v>
      </c>
      <c r="G94" s="17" t="n">
        <v>3075</v>
      </c>
      <c r="H94" s="227" t="n">
        <v>2991.66666666667</v>
      </c>
      <c r="I94" s="227" t="n">
        <f aca="false">+H94/1.1</f>
        <v>2719.69696969697</v>
      </c>
    </row>
    <row r="95" customFormat="false" ht="15" hidden="false" customHeight="false" outlineLevel="0" collapsed="false">
      <c r="A95" s="215" t="s">
        <v>551</v>
      </c>
      <c r="B95" s="216" t="s">
        <v>552</v>
      </c>
      <c r="C95" s="17" t="n">
        <v>33350</v>
      </c>
      <c r="D95" s="17" t="n">
        <v>33350</v>
      </c>
      <c r="E95" s="17" t="n">
        <v>36900</v>
      </c>
      <c r="F95" s="17" t="n">
        <v>36900</v>
      </c>
      <c r="G95" s="17" t="n">
        <v>36900</v>
      </c>
      <c r="H95" s="227" t="n">
        <v>35900</v>
      </c>
      <c r="I95" s="227" t="n">
        <f aca="false">+H95/1.1</f>
        <v>32636.3636363636</v>
      </c>
    </row>
    <row r="96" customFormat="false" ht="15" hidden="false" customHeight="false" outlineLevel="0" collapsed="false">
      <c r="A96" s="215" t="s">
        <v>553</v>
      </c>
      <c r="B96" s="216" t="s">
        <v>554</v>
      </c>
      <c r="C96" s="17" t="n">
        <v>33350</v>
      </c>
      <c r="D96" s="17" t="n">
        <v>33350</v>
      </c>
      <c r="E96" s="17" t="n">
        <v>36900</v>
      </c>
      <c r="F96" s="17" t="n">
        <v>36900</v>
      </c>
      <c r="G96" s="17" t="n">
        <v>36900</v>
      </c>
      <c r="H96" s="227" t="n">
        <v>35900</v>
      </c>
      <c r="I96" s="227" t="n">
        <f aca="false">+H96/1.1</f>
        <v>32636.3636363636</v>
      </c>
    </row>
    <row r="97" customFormat="false" ht="15" hidden="false" customHeight="false" outlineLevel="0" collapsed="false">
      <c r="A97" s="215" t="s">
        <v>555</v>
      </c>
      <c r="B97" s="216" t="s">
        <v>556</v>
      </c>
      <c r="C97" s="17" t="n">
        <v>2779.16666666667</v>
      </c>
      <c r="D97" s="17" t="n">
        <v>2779.16666666667</v>
      </c>
      <c r="E97" s="17" t="n">
        <v>3075</v>
      </c>
      <c r="F97" s="17" t="n">
        <v>3075</v>
      </c>
      <c r="G97" s="17" t="n">
        <v>3075</v>
      </c>
      <c r="H97" s="227" t="n">
        <v>2991.66666666667</v>
      </c>
      <c r="I97" s="227" t="n">
        <f aca="false">+H97/1.1</f>
        <v>2719.69696969697</v>
      </c>
    </row>
    <row r="98" customFormat="false" ht="15" hidden="false" customHeight="false" outlineLevel="0" collapsed="false">
      <c r="A98" s="215" t="n">
        <v>124771</v>
      </c>
      <c r="B98" s="216" t="s">
        <v>552</v>
      </c>
      <c r="C98" s="17" t="n">
        <v>33350</v>
      </c>
      <c r="D98" s="17" t="n">
        <v>33350</v>
      </c>
      <c r="E98" s="17" t="n">
        <v>36900</v>
      </c>
      <c r="F98" s="17" t="n">
        <v>36900</v>
      </c>
      <c r="G98" s="17" t="n">
        <v>36900</v>
      </c>
      <c r="H98" s="227" t="n">
        <v>35900</v>
      </c>
      <c r="I98" s="227" t="n">
        <f aca="false">+H98/1.1</f>
        <v>32636.3636363636</v>
      </c>
    </row>
    <row r="99" customFormat="false" ht="15" hidden="false" customHeight="false" outlineLevel="0" collapsed="false">
      <c r="A99" s="215" t="s">
        <v>557</v>
      </c>
      <c r="B99" s="216" t="s">
        <v>556</v>
      </c>
      <c r="C99" s="17" t="n">
        <v>2779.16666666667</v>
      </c>
      <c r="D99" s="17" t="n">
        <v>2779.16666666667</v>
      </c>
      <c r="E99" s="17" t="n">
        <v>3075</v>
      </c>
      <c r="F99" s="17" t="n">
        <v>3075</v>
      </c>
      <c r="G99" s="17" t="n">
        <v>3075</v>
      </c>
      <c r="H99" s="227" t="n">
        <v>2991.66666666667</v>
      </c>
      <c r="I99" s="227" t="n">
        <f aca="false">+H99/1.1</f>
        <v>2719.69696969697</v>
      </c>
    </row>
    <row r="100" customFormat="false" ht="15" hidden="false" customHeight="false" outlineLevel="0" collapsed="false">
      <c r="A100" s="215" t="s">
        <v>558</v>
      </c>
      <c r="B100" s="216" t="s">
        <v>559</v>
      </c>
      <c r="C100" s="17" t="n">
        <v>2779.16666666667</v>
      </c>
      <c r="D100" s="17" t="n">
        <v>2779.16666666667</v>
      </c>
      <c r="E100" s="17" t="n">
        <v>3075</v>
      </c>
      <c r="F100" s="17" t="n">
        <v>3075</v>
      </c>
      <c r="G100" s="17" t="n">
        <v>3075</v>
      </c>
      <c r="H100" s="227" t="n">
        <v>2991.66666666667</v>
      </c>
      <c r="I100" s="227" t="n">
        <f aca="false">+H100/1.1</f>
        <v>2719.69696969697</v>
      </c>
    </row>
    <row r="101" customFormat="false" ht="15" hidden="false" customHeight="false" outlineLevel="0" collapsed="false">
      <c r="A101" s="215" t="n">
        <v>74568</v>
      </c>
      <c r="B101" s="216" t="s">
        <v>560</v>
      </c>
      <c r="C101" s="17" t="n">
        <v>33350</v>
      </c>
      <c r="D101" s="17" t="n">
        <v>33350</v>
      </c>
      <c r="E101" s="17" t="n">
        <v>36900</v>
      </c>
      <c r="F101" s="17" t="n">
        <v>36900</v>
      </c>
      <c r="G101" s="17" t="n">
        <v>36900</v>
      </c>
      <c r="H101" s="227" t="n">
        <v>35900</v>
      </c>
      <c r="I101" s="227" t="n">
        <f aca="false">+H101/1.1</f>
        <v>32636.3636363636</v>
      </c>
    </row>
    <row r="102" customFormat="false" ht="15" hidden="false" customHeight="false" outlineLevel="0" collapsed="false">
      <c r="A102" s="215" t="s">
        <v>561</v>
      </c>
      <c r="B102" s="216" t="s">
        <v>562</v>
      </c>
      <c r="C102" s="17" t="n">
        <v>33350</v>
      </c>
      <c r="D102" s="17" t="n">
        <v>33350</v>
      </c>
      <c r="E102" s="17" t="n">
        <v>36900</v>
      </c>
      <c r="F102" s="17" t="n">
        <v>36900</v>
      </c>
      <c r="G102" s="17" t="n">
        <v>36900</v>
      </c>
      <c r="H102" s="227" t="n">
        <v>35900</v>
      </c>
      <c r="I102" s="227" t="n">
        <f aca="false">+H102/1.1</f>
        <v>32636.3636363636</v>
      </c>
    </row>
    <row r="103" customFormat="false" ht="15" hidden="false" customHeight="false" outlineLevel="0" collapsed="false">
      <c r="A103" s="215" t="s">
        <v>563</v>
      </c>
      <c r="B103" s="216" t="s">
        <v>564</v>
      </c>
      <c r="C103" s="17" t="n">
        <v>2779.16666666667</v>
      </c>
      <c r="D103" s="17" t="n">
        <v>2779.16666666667</v>
      </c>
      <c r="E103" s="17" t="n">
        <v>3075</v>
      </c>
      <c r="F103" s="17" t="n">
        <v>3075</v>
      </c>
      <c r="G103" s="17" t="n">
        <v>3075</v>
      </c>
      <c r="H103" s="227" t="n">
        <v>2991.66666666667</v>
      </c>
      <c r="I103" s="227" t="n">
        <f aca="false">+H103/1.1</f>
        <v>2719.69696969697</v>
      </c>
    </row>
    <row r="104" customFormat="false" ht="15" hidden="false" customHeight="false" outlineLevel="0" collapsed="false">
      <c r="A104" s="215" t="s">
        <v>565</v>
      </c>
      <c r="B104" s="216" t="s">
        <v>566</v>
      </c>
      <c r="C104" s="17" t="n">
        <v>33350</v>
      </c>
      <c r="D104" s="17" t="n">
        <v>33350</v>
      </c>
      <c r="E104" s="17" t="n">
        <v>36900</v>
      </c>
      <c r="F104" s="17" t="n">
        <v>36900</v>
      </c>
      <c r="G104" s="17" t="n">
        <v>36900</v>
      </c>
      <c r="H104" s="227" t="n">
        <v>35900</v>
      </c>
      <c r="I104" s="227" t="n">
        <f aca="false">+H104/1.1</f>
        <v>32636.3636363636</v>
      </c>
    </row>
    <row r="105" customFormat="false" ht="15" hidden="false" customHeight="false" outlineLevel="0" collapsed="false">
      <c r="A105" s="215" t="s">
        <v>567</v>
      </c>
      <c r="B105" s="216" t="s">
        <v>568</v>
      </c>
      <c r="C105" s="17" t="n">
        <v>2779.16666666667</v>
      </c>
      <c r="D105" s="17" t="n">
        <v>2779.16666666667</v>
      </c>
      <c r="E105" s="17" t="n">
        <v>3075</v>
      </c>
      <c r="F105" s="17" t="n">
        <v>3075</v>
      </c>
      <c r="G105" s="17" t="n">
        <v>3075</v>
      </c>
      <c r="H105" s="227" t="n">
        <v>2991.66666666667</v>
      </c>
      <c r="I105" s="227" t="n">
        <f aca="false">+H105/1.1</f>
        <v>2719.69696969697</v>
      </c>
    </row>
    <row r="106" customFormat="false" ht="15" hidden="false" customHeight="false" outlineLevel="0" collapsed="false">
      <c r="A106" s="215" t="s">
        <v>569</v>
      </c>
      <c r="B106" s="216" t="s">
        <v>570</v>
      </c>
      <c r="C106" s="17" t="n">
        <v>33350</v>
      </c>
      <c r="D106" s="17" t="n">
        <v>33350</v>
      </c>
      <c r="E106" s="17" t="n">
        <v>36900</v>
      </c>
      <c r="F106" s="17" t="n">
        <v>36900</v>
      </c>
      <c r="G106" s="17" t="n">
        <v>36900</v>
      </c>
      <c r="H106" s="227" t="n">
        <v>35900</v>
      </c>
      <c r="I106" s="227" t="n">
        <f aca="false">+H106/1.1</f>
        <v>32636.3636363636</v>
      </c>
    </row>
    <row r="107" customFormat="false" ht="15" hidden="false" customHeight="false" outlineLevel="0" collapsed="false">
      <c r="A107" s="215" t="s">
        <v>571</v>
      </c>
      <c r="B107" s="216" t="s">
        <v>572</v>
      </c>
      <c r="C107" s="17" t="n">
        <v>2779.16666666667</v>
      </c>
      <c r="D107" s="17" t="n">
        <v>2779.16666666667</v>
      </c>
      <c r="E107" s="17" t="n">
        <v>3075</v>
      </c>
      <c r="F107" s="17" t="n">
        <v>3075</v>
      </c>
      <c r="G107" s="17" t="n">
        <v>3075</v>
      </c>
      <c r="H107" s="227" t="n">
        <v>2991.66666666667</v>
      </c>
      <c r="I107" s="227" t="n">
        <f aca="false">+H107/1.1</f>
        <v>2719.69696969697</v>
      </c>
    </row>
    <row r="108" customFormat="false" ht="15" hidden="false" customHeight="false" outlineLevel="0" collapsed="false">
      <c r="A108" s="215" t="s">
        <v>573</v>
      </c>
      <c r="B108" s="216" t="s">
        <v>574</v>
      </c>
      <c r="C108" s="17" t="n">
        <v>2779.16666666667</v>
      </c>
      <c r="D108" s="17" t="n">
        <v>2779.16666666667</v>
      </c>
      <c r="E108" s="17" t="n">
        <v>3075</v>
      </c>
      <c r="F108" s="17" t="n">
        <v>3075</v>
      </c>
      <c r="G108" s="17" t="n">
        <v>3075</v>
      </c>
      <c r="H108" s="227" t="n">
        <v>2991.66666666667</v>
      </c>
      <c r="I108" s="227" t="n">
        <f aca="false">+H108/1.1</f>
        <v>2719.69696969697</v>
      </c>
    </row>
    <row r="109" customFormat="false" ht="15" hidden="false" customHeight="false" outlineLevel="0" collapsed="false">
      <c r="A109" s="215" t="n">
        <v>74593</v>
      </c>
      <c r="B109" s="216" t="s">
        <v>575</v>
      </c>
      <c r="C109" s="17" t="n">
        <v>33350</v>
      </c>
      <c r="D109" s="17" t="n">
        <v>33350</v>
      </c>
      <c r="E109" s="17" t="n">
        <v>36900</v>
      </c>
      <c r="F109" s="17" t="n">
        <v>36900</v>
      </c>
      <c r="G109" s="17" t="n">
        <v>36900</v>
      </c>
      <c r="H109" s="227" t="n">
        <v>35900</v>
      </c>
      <c r="I109" s="227" t="n">
        <f aca="false">+H109/1.1</f>
        <v>32636.3636363636</v>
      </c>
    </row>
    <row r="110" customFormat="false" ht="15" hidden="false" customHeight="false" outlineLevel="0" collapsed="false">
      <c r="A110" s="215" t="s">
        <v>576</v>
      </c>
      <c r="B110" s="216" t="s">
        <v>577</v>
      </c>
      <c r="C110" s="17" t="n">
        <v>33350</v>
      </c>
      <c r="D110" s="17" t="n">
        <v>33350</v>
      </c>
      <c r="E110" s="17" t="n">
        <v>36900</v>
      </c>
      <c r="F110" s="17" t="n">
        <v>36900</v>
      </c>
      <c r="G110" s="17" t="n">
        <v>36900</v>
      </c>
      <c r="H110" s="227" t="n">
        <v>35900</v>
      </c>
      <c r="I110" s="227" t="n">
        <f aca="false">+H110/1.1</f>
        <v>32636.3636363636</v>
      </c>
    </row>
    <row r="111" customFormat="false" ht="15" hidden="false" customHeight="false" outlineLevel="0" collapsed="false">
      <c r="A111" s="215" t="s">
        <v>578</v>
      </c>
      <c r="B111" s="216" t="s">
        <v>579</v>
      </c>
      <c r="C111" s="17" t="n">
        <v>2779.16666666667</v>
      </c>
      <c r="D111" s="17" t="n">
        <v>2779.16666666667</v>
      </c>
      <c r="E111" s="17" t="n">
        <v>3075</v>
      </c>
      <c r="F111" s="17" t="n">
        <v>3075</v>
      </c>
      <c r="G111" s="17" t="n">
        <v>3075</v>
      </c>
      <c r="H111" s="227" t="n">
        <v>2991.66666666667</v>
      </c>
      <c r="I111" s="227" t="n">
        <f aca="false">+H111/1.1</f>
        <v>2719.69696969697</v>
      </c>
    </row>
    <row r="112" customFormat="false" ht="15" hidden="false" customHeight="false" outlineLevel="0" collapsed="false">
      <c r="A112" s="215" t="s">
        <v>580</v>
      </c>
      <c r="B112" s="216" t="s">
        <v>581</v>
      </c>
      <c r="C112" s="17" t="n">
        <v>2779.16666666667</v>
      </c>
      <c r="D112" s="17" t="n">
        <v>2779.16666666667</v>
      </c>
      <c r="E112" s="17" t="n">
        <v>3075</v>
      </c>
      <c r="F112" s="17" t="n">
        <v>3075</v>
      </c>
      <c r="G112" s="17" t="n">
        <v>3075</v>
      </c>
      <c r="H112" s="227" t="n">
        <v>2991.66666666667</v>
      </c>
      <c r="I112" s="227" t="n">
        <f aca="false">+H112/1.1</f>
        <v>2719.69696969697</v>
      </c>
    </row>
    <row r="113" customFormat="false" ht="15" hidden="false" customHeight="false" outlineLevel="0" collapsed="false">
      <c r="A113" s="215" t="s">
        <v>582</v>
      </c>
      <c r="B113" s="216" t="s">
        <v>583</v>
      </c>
      <c r="C113" s="17" t="n">
        <v>33350</v>
      </c>
      <c r="D113" s="17" t="n">
        <v>33350</v>
      </c>
      <c r="E113" s="17" t="n">
        <v>36900</v>
      </c>
      <c r="F113" s="17" t="n">
        <v>36900</v>
      </c>
      <c r="G113" s="17" t="n">
        <v>36900</v>
      </c>
      <c r="H113" s="227" t="n">
        <v>35900</v>
      </c>
      <c r="I113" s="227" t="n">
        <f aca="false">+H113/1.1</f>
        <v>32636.3636363636</v>
      </c>
    </row>
    <row r="114" customFormat="false" ht="15" hidden="false" customHeight="false" outlineLevel="0" collapsed="false">
      <c r="A114" s="215" t="s">
        <v>584</v>
      </c>
      <c r="B114" s="216" t="s">
        <v>585</v>
      </c>
      <c r="C114" s="17" t="n">
        <v>2779.16666666667</v>
      </c>
      <c r="D114" s="17" t="n">
        <v>2779.16666666667</v>
      </c>
      <c r="E114" s="17" t="n">
        <v>3075</v>
      </c>
      <c r="F114" s="17" t="n">
        <v>3075</v>
      </c>
      <c r="G114" s="17" t="n">
        <v>3075</v>
      </c>
      <c r="H114" s="227" t="n">
        <v>2991.66666666667</v>
      </c>
      <c r="I114" s="227" t="n">
        <f aca="false">+H114/1.1</f>
        <v>2719.69696969697</v>
      </c>
    </row>
    <row r="115" customFormat="false" ht="15" hidden="false" customHeight="false" outlineLevel="0" collapsed="false">
      <c r="A115" s="215" t="s">
        <v>586</v>
      </c>
      <c r="B115" s="216" t="s">
        <v>587</v>
      </c>
      <c r="C115" s="17" t="n">
        <v>33350</v>
      </c>
      <c r="D115" s="17" t="n">
        <v>33350</v>
      </c>
      <c r="E115" s="17" t="n">
        <v>36900</v>
      </c>
      <c r="F115" s="17" t="n">
        <v>36900</v>
      </c>
      <c r="G115" s="17" t="n">
        <v>36900</v>
      </c>
      <c r="H115" s="227" t="n">
        <v>35900</v>
      </c>
      <c r="I115" s="227" t="n">
        <f aca="false">+H115/1.1</f>
        <v>32636.3636363636</v>
      </c>
    </row>
    <row r="116" customFormat="false" ht="15" hidden="false" customHeight="false" outlineLevel="0" collapsed="false">
      <c r="A116" s="215" t="s">
        <v>588</v>
      </c>
      <c r="B116" s="216" t="s">
        <v>589</v>
      </c>
      <c r="C116" s="17" t="n">
        <v>2779.16666666667</v>
      </c>
      <c r="D116" s="17" t="n">
        <v>2779.16666666667</v>
      </c>
      <c r="E116" s="17" t="n">
        <v>3075</v>
      </c>
      <c r="F116" s="17" t="n">
        <v>3075</v>
      </c>
      <c r="G116" s="17" t="n">
        <v>3075</v>
      </c>
      <c r="H116" s="227" t="n">
        <v>2991.66666666667</v>
      </c>
      <c r="I116" s="227" t="n">
        <f aca="false">+H116/1.1</f>
        <v>2719.69696969697</v>
      </c>
    </row>
    <row r="117" customFormat="false" ht="15" hidden="false" customHeight="false" outlineLevel="0" collapsed="false">
      <c r="A117" s="215" t="n">
        <v>86405</v>
      </c>
      <c r="B117" s="216" t="s">
        <v>590</v>
      </c>
      <c r="C117" s="17" t="n">
        <v>33350</v>
      </c>
      <c r="D117" s="17" t="n">
        <v>33350</v>
      </c>
      <c r="E117" s="17" t="n">
        <v>36900</v>
      </c>
      <c r="F117" s="17" t="n">
        <v>36900</v>
      </c>
      <c r="G117" s="17" t="n">
        <v>36900</v>
      </c>
      <c r="H117" s="227" t="n">
        <v>35900</v>
      </c>
      <c r="I117" s="227" t="n">
        <f aca="false">+H117/1.1</f>
        <v>32636.3636363636</v>
      </c>
    </row>
    <row r="118" customFormat="false" ht="15" hidden="false" customHeight="false" outlineLevel="0" collapsed="false">
      <c r="A118" s="238" t="n">
        <v>137294</v>
      </c>
      <c r="B118" s="239" t="s">
        <v>591</v>
      </c>
      <c r="C118" s="17" t="n">
        <v>0</v>
      </c>
      <c r="D118" s="17" t="n">
        <v>0</v>
      </c>
      <c r="E118" s="17" t="n">
        <v>28600</v>
      </c>
      <c r="F118" s="17" t="n">
        <v>28600</v>
      </c>
      <c r="G118" s="17" t="n">
        <v>28600</v>
      </c>
      <c r="H118" s="227" t="n">
        <v>27600</v>
      </c>
      <c r="I118" s="227" t="n">
        <f aca="false">+H118/1.1</f>
        <v>25090.9090909091</v>
      </c>
    </row>
    <row r="119" customFormat="false" ht="15" hidden="false" customHeight="false" outlineLevel="0" collapsed="false">
      <c r="A119" s="238" t="s">
        <v>592</v>
      </c>
      <c r="B119" s="239" t="s">
        <v>593</v>
      </c>
      <c r="C119" s="17" t="n">
        <v>0</v>
      </c>
      <c r="D119" s="17" t="n">
        <v>0</v>
      </c>
      <c r="E119" s="17" t="n">
        <v>2383.33333333333</v>
      </c>
      <c r="F119" s="17" t="n">
        <v>2383.33333333333</v>
      </c>
      <c r="G119" s="17" t="n">
        <v>2383.33333333333</v>
      </c>
      <c r="H119" s="227" t="n">
        <v>2300</v>
      </c>
      <c r="I119" s="227" t="n">
        <f aca="false">+H119/1.1</f>
        <v>2090.90909090909</v>
      </c>
    </row>
    <row r="120" customFormat="false" ht="15" hidden="false" customHeight="false" outlineLevel="0" collapsed="false">
      <c r="A120" s="238" t="n">
        <v>137295</v>
      </c>
      <c r="B120" s="239" t="s">
        <v>51</v>
      </c>
      <c r="C120" s="17" t="n">
        <v>0</v>
      </c>
      <c r="D120" s="17" t="n">
        <v>0</v>
      </c>
      <c r="E120" s="17" t="n">
        <v>28600</v>
      </c>
      <c r="F120" s="17" t="n">
        <v>28600</v>
      </c>
      <c r="G120" s="17" t="n">
        <v>28600</v>
      </c>
      <c r="H120" s="227" t="n">
        <v>27600</v>
      </c>
      <c r="I120" s="227" t="n">
        <f aca="false">+H120/1.1</f>
        <v>25090.9090909091</v>
      </c>
    </row>
    <row r="121" customFormat="false" ht="15" hidden="false" customHeight="false" outlineLevel="0" collapsed="false">
      <c r="A121" s="238" t="s">
        <v>594</v>
      </c>
      <c r="B121" s="239" t="s">
        <v>595</v>
      </c>
      <c r="C121" s="17" t="n">
        <v>0</v>
      </c>
      <c r="D121" s="17" t="n">
        <v>0</v>
      </c>
      <c r="E121" s="17" t="n">
        <v>28600</v>
      </c>
      <c r="F121" s="17" t="n">
        <v>28600</v>
      </c>
      <c r="G121" s="17" t="n">
        <v>28600</v>
      </c>
      <c r="H121" s="227" t="n">
        <v>27600</v>
      </c>
      <c r="I121" s="227" t="n">
        <f aca="false">+H121/1.1</f>
        <v>25090.9090909091</v>
      </c>
    </row>
    <row r="122" customFormat="false" ht="15" hidden="false" customHeight="false" outlineLevel="0" collapsed="false">
      <c r="A122" s="238" t="s">
        <v>596</v>
      </c>
      <c r="B122" s="239" t="s">
        <v>597</v>
      </c>
      <c r="C122" s="17" t="n">
        <v>0</v>
      </c>
      <c r="D122" s="17" t="n">
        <v>0</v>
      </c>
      <c r="E122" s="17" t="n">
        <v>2383.33333333333</v>
      </c>
      <c r="F122" s="17" t="n">
        <v>2383.33333333333</v>
      </c>
      <c r="G122" s="17" t="n">
        <v>2383.33333333333</v>
      </c>
      <c r="H122" s="227" t="n">
        <v>2300</v>
      </c>
      <c r="I122" s="227" t="n">
        <f aca="false">+H122/1.1</f>
        <v>2090.90909090909</v>
      </c>
    </row>
    <row r="123" customFormat="false" ht="15" hidden="false" customHeight="false" outlineLevel="0" collapsed="false">
      <c r="A123" s="238" t="s">
        <v>598</v>
      </c>
      <c r="B123" s="239" t="s">
        <v>599</v>
      </c>
      <c r="C123" s="17" t="n">
        <v>0</v>
      </c>
      <c r="D123" s="17" t="n">
        <v>0</v>
      </c>
      <c r="E123" s="17" t="n">
        <v>2383.33333333333</v>
      </c>
      <c r="F123" s="17" t="n">
        <v>2383.33333333333</v>
      </c>
      <c r="G123" s="17" t="n">
        <v>2383.33333333333</v>
      </c>
      <c r="H123" s="227" t="n">
        <v>2300</v>
      </c>
      <c r="I123" s="227" t="n">
        <f aca="false">+H123/1.1</f>
        <v>2090.90909090909</v>
      </c>
    </row>
    <row r="124" customFormat="false" ht="15" hidden="false" customHeight="false" outlineLevel="0" collapsed="false">
      <c r="A124" s="240" t="n">
        <v>145141</v>
      </c>
      <c r="B124" s="241" t="s">
        <v>54</v>
      </c>
      <c r="C124" s="17" t="n">
        <v>0</v>
      </c>
      <c r="D124" s="17" t="n">
        <v>36900</v>
      </c>
      <c r="E124" s="17" t="n">
        <v>36900</v>
      </c>
      <c r="F124" s="17" t="n">
        <v>36900</v>
      </c>
      <c r="G124" s="17" t="n">
        <v>36900</v>
      </c>
      <c r="H124" s="227" t="n">
        <v>35900</v>
      </c>
      <c r="I124" s="227" t="n">
        <f aca="false">+H124/1.1</f>
        <v>32636.3636363636</v>
      </c>
    </row>
    <row r="125" customFormat="false" ht="15" hidden="false" customHeight="false" outlineLevel="0" collapsed="false">
      <c r="A125" s="240" t="s">
        <v>600</v>
      </c>
      <c r="B125" s="241" t="s">
        <v>601</v>
      </c>
      <c r="C125" s="17" t="n">
        <v>0</v>
      </c>
      <c r="D125" s="17" t="n">
        <v>36900</v>
      </c>
      <c r="E125" s="17" t="n">
        <v>36900</v>
      </c>
      <c r="F125" s="17" t="n">
        <v>36900</v>
      </c>
      <c r="G125" s="17" t="n">
        <v>36900</v>
      </c>
      <c r="H125" s="227" t="n">
        <v>35900</v>
      </c>
      <c r="I125" s="227" t="n">
        <f aca="false">+H125/1.1</f>
        <v>32636.3636363636</v>
      </c>
    </row>
    <row r="126" customFormat="false" ht="15" hidden="false" customHeight="false" outlineLevel="0" collapsed="false">
      <c r="A126" s="240" t="s">
        <v>52</v>
      </c>
      <c r="B126" s="241" t="s">
        <v>602</v>
      </c>
      <c r="C126" s="17" t="n">
        <v>0</v>
      </c>
      <c r="D126" s="17" t="n">
        <v>3075</v>
      </c>
      <c r="E126" s="17" t="n">
        <v>3075</v>
      </c>
      <c r="F126" s="17" t="n">
        <v>3075</v>
      </c>
      <c r="G126" s="17" t="n">
        <v>3075</v>
      </c>
      <c r="H126" s="227" t="n">
        <v>2991.66666666667</v>
      </c>
      <c r="I126" s="227" t="n">
        <f aca="false">+H126/1.1</f>
        <v>2719.69696969697</v>
      </c>
    </row>
    <row r="127" customFormat="false" ht="15" hidden="false" customHeight="false" outlineLevel="0" collapsed="false">
      <c r="A127" s="240" t="s">
        <v>603</v>
      </c>
      <c r="B127" s="241" t="s">
        <v>604</v>
      </c>
      <c r="C127" s="17" t="n">
        <v>0</v>
      </c>
      <c r="D127" s="17" t="n">
        <v>3075</v>
      </c>
      <c r="E127" s="17" t="n">
        <v>3075</v>
      </c>
      <c r="F127" s="17" t="n">
        <v>3075</v>
      </c>
      <c r="G127" s="17" t="n">
        <v>3075</v>
      </c>
      <c r="H127" s="227" t="n">
        <v>2991.66666666667</v>
      </c>
      <c r="I127" s="227" t="n">
        <f aca="false">+H127/1.1</f>
        <v>2719.69696969697</v>
      </c>
    </row>
    <row r="128" customFormat="false" ht="15" hidden="false" customHeight="false" outlineLevel="0" collapsed="false">
      <c r="A128" s="240" t="n">
        <v>145142</v>
      </c>
      <c r="B128" s="241" t="s">
        <v>605</v>
      </c>
      <c r="C128" s="17" t="n">
        <v>0</v>
      </c>
      <c r="D128" s="17" t="n">
        <v>36900</v>
      </c>
      <c r="E128" s="17" t="n">
        <v>36900</v>
      </c>
      <c r="F128" s="17" t="n">
        <v>36900</v>
      </c>
      <c r="G128" s="17" t="n">
        <v>36900</v>
      </c>
      <c r="H128" s="227" t="n">
        <v>35900</v>
      </c>
      <c r="I128" s="227" t="n">
        <f aca="false">+H128/1.1</f>
        <v>32636.3636363636</v>
      </c>
    </row>
    <row r="129" customFormat="false" ht="15" hidden="false" customHeight="false" outlineLevel="0" collapsed="false">
      <c r="A129" s="240" t="s">
        <v>606</v>
      </c>
      <c r="B129" s="241" t="s">
        <v>607</v>
      </c>
      <c r="C129" s="17" t="n">
        <v>0</v>
      </c>
      <c r="D129" s="17" t="n">
        <v>3075</v>
      </c>
      <c r="E129" s="17" t="n">
        <v>3075</v>
      </c>
      <c r="F129" s="17" t="n">
        <v>3075</v>
      </c>
      <c r="G129" s="17" t="n">
        <v>3075</v>
      </c>
      <c r="H129" s="227" t="n">
        <v>2991.66666666667</v>
      </c>
      <c r="I129" s="227" t="n">
        <f aca="false">+H129/1.1</f>
        <v>2719.69696969697</v>
      </c>
    </row>
    <row r="130" customFormat="false" ht="15" hidden="false" customHeight="false" outlineLevel="0" collapsed="false">
      <c r="A130" s="240" t="n">
        <v>145143</v>
      </c>
      <c r="B130" s="241" t="s">
        <v>60</v>
      </c>
      <c r="C130" s="17" t="n">
        <v>0</v>
      </c>
      <c r="D130" s="17" t="n">
        <v>36900</v>
      </c>
      <c r="E130" s="17" t="n">
        <v>36900</v>
      </c>
      <c r="F130" s="17" t="n">
        <v>36900</v>
      </c>
      <c r="G130" s="17" t="n">
        <v>36900</v>
      </c>
      <c r="H130" s="227" t="n">
        <v>35900</v>
      </c>
      <c r="I130" s="227" t="n">
        <f aca="false">+H130/1.1</f>
        <v>32636.3636363636</v>
      </c>
    </row>
    <row r="131" customFormat="false" ht="15" hidden="false" customHeight="false" outlineLevel="0" collapsed="false">
      <c r="A131" s="240" t="s">
        <v>608</v>
      </c>
      <c r="B131" s="241" t="s">
        <v>609</v>
      </c>
      <c r="C131" s="17" t="n">
        <v>0</v>
      </c>
      <c r="D131" s="17" t="n">
        <v>36900</v>
      </c>
      <c r="E131" s="17" t="n">
        <v>36900</v>
      </c>
      <c r="F131" s="17" t="n">
        <v>36900</v>
      </c>
      <c r="G131" s="17" t="n">
        <v>36900</v>
      </c>
      <c r="H131" s="227" t="n">
        <v>35900</v>
      </c>
      <c r="I131" s="227" t="n">
        <f aca="false">+H131/1.1</f>
        <v>32636.3636363636</v>
      </c>
    </row>
    <row r="132" customFormat="false" ht="15" hidden="false" customHeight="false" outlineLevel="0" collapsed="false">
      <c r="A132" s="240" t="s">
        <v>58</v>
      </c>
      <c r="B132" s="241" t="s">
        <v>610</v>
      </c>
      <c r="C132" s="17" t="n">
        <v>0</v>
      </c>
      <c r="D132" s="17" t="n">
        <v>3075</v>
      </c>
      <c r="E132" s="17" t="n">
        <v>3075</v>
      </c>
      <c r="F132" s="17" t="n">
        <v>3075</v>
      </c>
      <c r="G132" s="17" t="n">
        <v>3075</v>
      </c>
      <c r="H132" s="227" t="n">
        <v>2991.66666666667</v>
      </c>
      <c r="I132" s="227" t="n">
        <f aca="false">+H132/1.1</f>
        <v>2719.69696969697</v>
      </c>
    </row>
    <row r="133" customFormat="false" ht="15" hidden="false" customHeight="false" outlineLevel="0" collapsed="false">
      <c r="A133" s="240" t="s">
        <v>611</v>
      </c>
      <c r="B133" s="241" t="s">
        <v>612</v>
      </c>
      <c r="C133" s="17" t="n">
        <v>0</v>
      </c>
      <c r="D133" s="17" t="n">
        <v>3075</v>
      </c>
      <c r="E133" s="17" t="n">
        <v>3075</v>
      </c>
      <c r="F133" s="17" t="n">
        <v>3075</v>
      </c>
      <c r="G133" s="17" t="n">
        <v>3075</v>
      </c>
      <c r="H133" s="227" t="n">
        <v>2991.66666666667</v>
      </c>
      <c r="I133" s="227" t="n">
        <f aca="false">+H133/1.1</f>
        <v>2719.69696969697</v>
      </c>
    </row>
    <row r="134" customFormat="false" ht="15" hidden="false" customHeight="false" outlineLevel="0" collapsed="false">
      <c r="A134" s="240" t="n">
        <v>145144</v>
      </c>
      <c r="B134" s="241" t="s">
        <v>57</v>
      </c>
      <c r="C134" s="17" t="n">
        <v>0</v>
      </c>
      <c r="D134" s="17" t="n">
        <v>36900</v>
      </c>
      <c r="E134" s="17" t="n">
        <v>36900</v>
      </c>
      <c r="F134" s="17" t="n">
        <v>36900</v>
      </c>
      <c r="G134" s="17" t="n">
        <v>36900</v>
      </c>
      <c r="H134" s="227" t="n">
        <v>35900</v>
      </c>
      <c r="I134" s="227" t="n">
        <f aca="false">+H134/1.1</f>
        <v>32636.3636363636</v>
      </c>
    </row>
    <row r="135" customFormat="false" ht="15" hidden="false" customHeight="false" outlineLevel="0" collapsed="false">
      <c r="A135" s="240" t="s">
        <v>613</v>
      </c>
      <c r="B135" s="241" t="s">
        <v>614</v>
      </c>
      <c r="C135" s="17" t="n">
        <v>0</v>
      </c>
      <c r="D135" s="17" t="n">
        <v>36900</v>
      </c>
      <c r="E135" s="17" t="n">
        <v>36900</v>
      </c>
      <c r="F135" s="17" t="n">
        <v>36900</v>
      </c>
      <c r="G135" s="17" t="n">
        <v>36900</v>
      </c>
      <c r="H135" s="227" t="n">
        <v>35900</v>
      </c>
      <c r="I135" s="227" t="n">
        <f aca="false">+H135/1.1</f>
        <v>32636.3636363636</v>
      </c>
    </row>
    <row r="136" customFormat="false" ht="15" hidden="false" customHeight="false" outlineLevel="0" collapsed="false">
      <c r="A136" s="240" t="s">
        <v>55</v>
      </c>
      <c r="B136" s="241" t="s">
        <v>615</v>
      </c>
      <c r="C136" s="17" t="n">
        <v>0</v>
      </c>
      <c r="D136" s="17" t="n">
        <v>3075</v>
      </c>
      <c r="E136" s="17" t="n">
        <v>3075</v>
      </c>
      <c r="F136" s="17" t="n">
        <v>3075</v>
      </c>
      <c r="G136" s="17" t="n">
        <v>3075</v>
      </c>
      <c r="H136" s="227" t="n">
        <v>2991.66666666667</v>
      </c>
      <c r="I136" s="227" t="n">
        <f aca="false">+H136/1.1</f>
        <v>2719.69696969697</v>
      </c>
    </row>
    <row r="137" customFormat="false" ht="15" hidden="false" customHeight="false" outlineLevel="0" collapsed="false">
      <c r="A137" s="240" t="s">
        <v>616</v>
      </c>
      <c r="B137" s="241" t="s">
        <v>617</v>
      </c>
      <c r="C137" s="17" t="n">
        <v>0</v>
      </c>
      <c r="D137" s="17" t="n">
        <v>3075</v>
      </c>
      <c r="E137" s="17" t="n">
        <v>3075</v>
      </c>
      <c r="F137" s="17" t="n">
        <v>3075</v>
      </c>
      <c r="G137" s="17" t="n">
        <v>3075</v>
      </c>
      <c r="H137" s="227" t="n">
        <v>2991.66666666667</v>
      </c>
      <c r="I137" s="227" t="n">
        <f aca="false">+H137/1.1</f>
        <v>2719.69696969697</v>
      </c>
    </row>
    <row r="138" customFormat="false" ht="15" hidden="false" customHeight="false" outlineLevel="0" collapsed="false">
      <c r="A138" s="240" t="n">
        <v>145679</v>
      </c>
      <c r="B138" s="241" t="s">
        <v>63</v>
      </c>
      <c r="C138" s="17" t="n">
        <v>0</v>
      </c>
      <c r="D138" s="17" t="n">
        <v>36900</v>
      </c>
      <c r="E138" s="17" t="n">
        <v>36900</v>
      </c>
      <c r="F138" s="17" t="n">
        <v>36900</v>
      </c>
      <c r="G138" s="17" t="n">
        <v>36900</v>
      </c>
      <c r="H138" s="227" t="n">
        <v>35900</v>
      </c>
      <c r="I138" s="227" t="n">
        <f aca="false">+H138/1.1</f>
        <v>32636.3636363636</v>
      </c>
    </row>
    <row r="139" customFormat="false" ht="15" hidden="false" customHeight="false" outlineLevel="0" collapsed="false">
      <c r="A139" s="240" t="s">
        <v>618</v>
      </c>
      <c r="B139" s="241" t="s">
        <v>619</v>
      </c>
      <c r="C139" s="17" t="n">
        <v>0</v>
      </c>
      <c r="D139" s="17" t="n">
        <v>36900</v>
      </c>
      <c r="E139" s="17" t="n">
        <v>36900</v>
      </c>
      <c r="F139" s="17" t="n">
        <v>36900</v>
      </c>
      <c r="G139" s="17" t="n">
        <v>36900</v>
      </c>
      <c r="H139" s="227" t="n">
        <v>35900</v>
      </c>
      <c r="I139" s="227" t="n">
        <f aca="false">+H139/1.1</f>
        <v>32636.3636363636</v>
      </c>
    </row>
    <row r="140" customFormat="false" ht="15" hidden="false" customHeight="false" outlineLevel="0" collapsed="false">
      <c r="A140" s="240" t="s">
        <v>61</v>
      </c>
      <c r="B140" s="241" t="s">
        <v>620</v>
      </c>
      <c r="C140" s="17" t="n">
        <v>0</v>
      </c>
      <c r="D140" s="17" t="n">
        <v>3075</v>
      </c>
      <c r="E140" s="17" t="n">
        <v>3075</v>
      </c>
      <c r="F140" s="17" t="n">
        <v>3075</v>
      </c>
      <c r="G140" s="17" t="n">
        <v>3075</v>
      </c>
      <c r="H140" s="227" t="n">
        <v>2991.66666666667</v>
      </c>
      <c r="I140" s="227" t="n">
        <f aca="false">+H140/1.1</f>
        <v>2719.69696969697</v>
      </c>
    </row>
    <row r="141" customFormat="false" ht="15" hidden="false" customHeight="false" outlineLevel="0" collapsed="false">
      <c r="A141" s="240" t="s">
        <v>621</v>
      </c>
      <c r="B141" s="241" t="s">
        <v>622</v>
      </c>
      <c r="C141" s="17" t="n">
        <v>0</v>
      </c>
      <c r="D141" s="17" t="n">
        <v>3075</v>
      </c>
      <c r="E141" s="17" t="n">
        <v>3075</v>
      </c>
      <c r="F141" s="17" t="n">
        <v>3075</v>
      </c>
      <c r="G141" s="17" t="n">
        <v>3075</v>
      </c>
      <c r="H141" s="227" t="n">
        <v>2991.66666666667</v>
      </c>
      <c r="I141" s="227" t="n">
        <f aca="false">+H141/1.1</f>
        <v>2719.69696969697</v>
      </c>
    </row>
    <row r="142" customFormat="false" ht="15" hidden="false" customHeight="false" outlineLevel="0" collapsed="false">
      <c r="A142" s="242" t="n">
        <v>161138</v>
      </c>
      <c r="B142" s="243" t="s">
        <v>623</v>
      </c>
      <c r="C142" s="17" t="n">
        <v>0</v>
      </c>
      <c r="D142" s="17" t="n">
        <v>36900</v>
      </c>
      <c r="E142" s="17" t="n">
        <v>36900</v>
      </c>
      <c r="F142" s="17" t="n">
        <v>36900</v>
      </c>
      <c r="G142" s="17" t="n">
        <v>36900</v>
      </c>
      <c r="H142" s="227" t="n">
        <v>35900</v>
      </c>
      <c r="I142" s="227" t="n">
        <f aca="false">+H142/1.1</f>
        <v>32636.3636363636</v>
      </c>
    </row>
    <row r="143" customFormat="false" ht="15" hidden="false" customHeight="false" outlineLevel="0" collapsed="false">
      <c r="A143" s="242" t="n">
        <v>161139</v>
      </c>
      <c r="B143" s="243" t="s">
        <v>624</v>
      </c>
      <c r="C143" s="17" t="n">
        <v>0</v>
      </c>
      <c r="D143" s="17" t="n">
        <v>36900</v>
      </c>
      <c r="E143" s="17" t="n">
        <v>36900</v>
      </c>
      <c r="F143" s="17" t="n">
        <v>36900</v>
      </c>
      <c r="G143" s="17" t="n">
        <v>36900</v>
      </c>
      <c r="H143" s="227" t="n">
        <v>35900</v>
      </c>
      <c r="I143" s="227" t="n">
        <f aca="false">+H143/1.1</f>
        <v>32636.3636363636</v>
      </c>
    </row>
    <row r="144" customFormat="false" ht="15" hidden="false" customHeight="false" outlineLevel="0" collapsed="false">
      <c r="A144" s="242" t="n">
        <v>161162</v>
      </c>
      <c r="B144" s="243" t="s">
        <v>625</v>
      </c>
      <c r="C144" s="17" t="n">
        <v>0</v>
      </c>
      <c r="D144" s="17" t="n">
        <v>36900</v>
      </c>
      <c r="E144" s="17" t="n">
        <v>36900</v>
      </c>
      <c r="F144" s="17" t="n">
        <v>36900</v>
      </c>
      <c r="G144" s="17" t="n">
        <v>36900</v>
      </c>
      <c r="H144" s="227" t="n">
        <v>35900</v>
      </c>
      <c r="I144" s="227" t="n">
        <f aca="false">+H144/1.1</f>
        <v>32636.3636363636</v>
      </c>
    </row>
    <row r="145" customFormat="false" ht="15" hidden="false" customHeight="false" outlineLevel="0" collapsed="false">
      <c r="A145" s="242" t="n">
        <v>161163</v>
      </c>
      <c r="B145" s="243" t="s">
        <v>626</v>
      </c>
      <c r="C145" s="17" t="n">
        <v>0</v>
      </c>
      <c r="D145" s="17" t="n">
        <v>36900</v>
      </c>
      <c r="E145" s="17" t="n">
        <v>36900</v>
      </c>
      <c r="F145" s="17" t="n">
        <v>36900</v>
      </c>
      <c r="G145" s="17" t="n">
        <v>36900</v>
      </c>
      <c r="H145" s="227" t="n">
        <v>35900</v>
      </c>
      <c r="I145" s="227" t="n">
        <f aca="false">+H145/1.1</f>
        <v>32636.3636363636</v>
      </c>
    </row>
    <row r="146" customFormat="false" ht="15" hidden="false" customHeight="false" outlineLevel="0" collapsed="false">
      <c r="A146" s="242" t="s">
        <v>627</v>
      </c>
      <c r="B146" s="243" t="s">
        <v>628</v>
      </c>
      <c r="C146" s="17" t="n">
        <v>0</v>
      </c>
      <c r="D146" s="17" t="n">
        <v>3075</v>
      </c>
      <c r="E146" s="17" t="n">
        <v>3075</v>
      </c>
      <c r="F146" s="17" t="n">
        <v>3075</v>
      </c>
      <c r="G146" s="17" t="n">
        <v>3075</v>
      </c>
      <c r="H146" s="227" t="n">
        <v>2991.66666666667</v>
      </c>
      <c r="I146" s="227" t="n">
        <f aca="false">+H146/1.1</f>
        <v>2719.69696969697</v>
      </c>
    </row>
    <row r="147" customFormat="false" ht="15" hidden="false" customHeight="false" outlineLevel="0" collapsed="false">
      <c r="A147" s="242" t="s">
        <v>629</v>
      </c>
      <c r="B147" s="243" t="s">
        <v>630</v>
      </c>
      <c r="C147" s="17" t="n">
        <v>0</v>
      </c>
      <c r="D147" s="17" t="n">
        <v>3075</v>
      </c>
      <c r="E147" s="17" t="n">
        <v>3075</v>
      </c>
      <c r="F147" s="17" t="n">
        <v>3075</v>
      </c>
      <c r="G147" s="17" t="n">
        <v>3075</v>
      </c>
      <c r="H147" s="227" t="n">
        <v>2991.66666666667</v>
      </c>
      <c r="I147" s="227" t="n">
        <f aca="false">+H147/1.1</f>
        <v>2719.69696969697</v>
      </c>
    </row>
    <row r="148" customFormat="false" ht="15" hidden="false" customHeight="false" outlineLevel="0" collapsed="false">
      <c r="A148" s="242" t="s">
        <v>631</v>
      </c>
      <c r="B148" s="243" t="s">
        <v>632</v>
      </c>
      <c r="C148" s="17" t="n">
        <v>0</v>
      </c>
      <c r="D148" s="17" t="n">
        <v>3075</v>
      </c>
      <c r="E148" s="17" t="n">
        <v>3075</v>
      </c>
      <c r="F148" s="17" t="n">
        <v>3075</v>
      </c>
      <c r="G148" s="17" t="n">
        <v>3075</v>
      </c>
      <c r="H148" s="227" t="n">
        <v>2991.66666666667</v>
      </c>
      <c r="I148" s="227" t="n">
        <f aca="false">+H148/1.1</f>
        <v>2719.69696969697</v>
      </c>
    </row>
    <row r="149" customFormat="false" ht="15" hidden="false" customHeight="false" outlineLevel="0" collapsed="false">
      <c r="A149" s="242" t="s">
        <v>633</v>
      </c>
      <c r="B149" s="243" t="s">
        <v>634</v>
      </c>
      <c r="C149" s="17" t="n">
        <v>0</v>
      </c>
      <c r="D149" s="17" t="n">
        <v>3075</v>
      </c>
      <c r="E149" s="17" t="n">
        <v>3075</v>
      </c>
      <c r="F149" s="17" t="n">
        <v>3075</v>
      </c>
      <c r="G149" s="17" t="n">
        <v>3075</v>
      </c>
      <c r="H149" s="227" t="n">
        <v>2991.66666666667</v>
      </c>
      <c r="I149" s="227" t="n">
        <f aca="false">+H149/1.1</f>
        <v>2719.69696969697</v>
      </c>
    </row>
    <row r="150" customFormat="false" ht="15" hidden="false" customHeight="false" outlineLevel="0" collapsed="false">
      <c r="A150" s="244" t="n">
        <v>87436</v>
      </c>
      <c r="B150" s="245" t="s">
        <v>635</v>
      </c>
      <c r="C150" s="17" t="n">
        <v>43500</v>
      </c>
      <c r="D150" s="17" t="n">
        <v>43500</v>
      </c>
      <c r="E150" s="17" t="n">
        <v>43500</v>
      </c>
      <c r="F150" s="17" t="n">
        <v>36900</v>
      </c>
      <c r="G150" s="17" t="n">
        <v>36900</v>
      </c>
      <c r="H150" s="227" t="n">
        <v>35900</v>
      </c>
      <c r="I150" s="227" t="n">
        <f aca="false">+H150/1.1</f>
        <v>32636.3636363636</v>
      </c>
    </row>
    <row r="151" customFormat="false" ht="15" hidden="false" customHeight="false" outlineLevel="0" collapsed="false">
      <c r="A151" s="244" t="s">
        <v>636</v>
      </c>
      <c r="B151" s="245" t="s">
        <v>637</v>
      </c>
      <c r="C151" s="17" t="n">
        <v>3625</v>
      </c>
      <c r="D151" s="17" t="n">
        <v>3625</v>
      </c>
      <c r="E151" s="17" t="n">
        <v>3625</v>
      </c>
      <c r="F151" s="17" t="n">
        <v>3075</v>
      </c>
      <c r="G151" s="17" t="n">
        <v>3075</v>
      </c>
      <c r="H151" s="227" t="n">
        <v>2991.66666666667</v>
      </c>
      <c r="I151" s="227" t="n">
        <f aca="false">+H151/1.1</f>
        <v>2719.69696969697</v>
      </c>
    </row>
    <row r="152" customFormat="false" ht="15" hidden="false" customHeight="false" outlineLevel="0" collapsed="false">
      <c r="A152" s="244" t="n">
        <v>87625</v>
      </c>
      <c r="B152" s="245" t="s">
        <v>638</v>
      </c>
      <c r="C152" s="17" t="n">
        <v>43500</v>
      </c>
      <c r="D152" s="17" t="n">
        <v>43500</v>
      </c>
      <c r="E152" s="17" t="n">
        <v>43500</v>
      </c>
      <c r="F152" s="17" t="n">
        <v>36900</v>
      </c>
      <c r="G152" s="17" t="n">
        <v>36900</v>
      </c>
      <c r="H152" s="227" t="n">
        <v>35900</v>
      </c>
      <c r="I152" s="227" t="n">
        <f aca="false">+H152/1.1</f>
        <v>32636.3636363636</v>
      </c>
    </row>
    <row r="153" customFormat="false" ht="15" hidden="false" customHeight="false" outlineLevel="0" collapsed="false">
      <c r="A153" s="244" t="s">
        <v>639</v>
      </c>
      <c r="B153" s="245" t="s">
        <v>640</v>
      </c>
      <c r="C153" s="17" t="n">
        <v>3625</v>
      </c>
      <c r="D153" s="17" t="n">
        <v>3625</v>
      </c>
      <c r="E153" s="17" t="n">
        <v>3625</v>
      </c>
      <c r="F153" s="17" t="n">
        <v>3075</v>
      </c>
      <c r="G153" s="17" t="n">
        <v>3075</v>
      </c>
      <c r="H153" s="227" t="n">
        <v>2991.66666666667</v>
      </c>
      <c r="I153" s="227" t="n">
        <f aca="false">+H153/1.1</f>
        <v>2719.69696969697</v>
      </c>
    </row>
    <row r="154" customFormat="false" ht="15" hidden="false" customHeight="false" outlineLevel="0" collapsed="false">
      <c r="A154" s="244" t="n">
        <v>95948</v>
      </c>
      <c r="B154" s="245" t="s">
        <v>641</v>
      </c>
      <c r="C154" s="17" t="n">
        <v>21750</v>
      </c>
      <c r="D154" s="17" t="n">
        <v>21750</v>
      </c>
      <c r="E154" s="17" t="n">
        <v>21750</v>
      </c>
      <c r="F154" s="17" t="n">
        <v>18450</v>
      </c>
      <c r="G154" s="17" t="n">
        <v>18450</v>
      </c>
      <c r="H154" s="227" t="n">
        <v>17950</v>
      </c>
      <c r="I154" s="227" t="n">
        <f aca="false">+H154/1.1</f>
        <v>16318.1818181818</v>
      </c>
    </row>
    <row r="155" customFormat="false" ht="15" hidden="false" customHeight="false" outlineLevel="0" collapsed="false">
      <c r="A155" s="215" t="n">
        <v>26000</v>
      </c>
      <c r="B155" s="216" t="s">
        <v>642</v>
      </c>
      <c r="C155" s="17" t="n">
        <v>34650</v>
      </c>
      <c r="D155" s="17" t="n">
        <v>34650</v>
      </c>
      <c r="E155" s="17" t="n">
        <v>34650</v>
      </c>
      <c r="F155" s="17" t="n">
        <v>34650</v>
      </c>
      <c r="G155" s="17" t="n">
        <v>34650</v>
      </c>
      <c r="H155" s="227" t="n">
        <v>33650</v>
      </c>
      <c r="I155" s="227" t="n">
        <f aca="false">+H155/1.1</f>
        <v>30590.9090909091</v>
      </c>
    </row>
    <row r="156" customFormat="false" ht="15" hidden="false" customHeight="false" outlineLevel="0" collapsed="false">
      <c r="A156" s="215" t="s">
        <v>643</v>
      </c>
      <c r="B156" s="216" t="s">
        <v>644</v>
      </c>
      <c r="C156" s="17" t="n">
        <v>34650</v>
      </c>
      <c r="D156" s="17" t="n">
        <v>34650</v>
      </c>
      <c r="E156" s="17" t="n">
        <v>34650</v>
      </c>
      <c r="F156" s="17" t="n">
        <v>34650</v>
      </c>
      <c r="G156" s="17" t="n">
        <v>34650</v>
      </c>
      <c r="H156" s="227" t="n">
        <v>33650</v>
      </c>
      <c r="I156" s="227" t="n">
        <f aca="false">+H156/1.1</f>
        <v>30590.9090909091</v>
      </c>
    </row>
    <row r="157" customFormat="false" ht="15" hidden="false" customHeight="false" outlineLevel="0" collapsed="false">
      <c r="A157" s="215" t="s">
        <v>645</v>
      </c>
      <c r="B157" s="216" t="s">
        <v>646</v>
      </c>
      <c r="C157" s="17" t="n">
        <v>2887.5</v>
      </c>
      <c r="D157" s="17" t="n">
        <v>2887.5</v>
      </c>
      <c r="E157" s="17" t="n">
        <v>2887.5</v>
      </c>
      <c r="F157" s="17" t="n">
        <v>2887.5</v>
      </c>
      <c r="G157" s="17" t="n">
        <v>2887.5</v>
      </c>
      <c r="H157" s="227" t="n">
        <v>2804.16666666667</v>
      </c>
      <c r="I157" s="227" t="n">
        <f aca="false">+H157/1.1</f>
        <v>2549.24242424242</v>
      </c>
    </row>
    <row r="158" customFormat="false" ht="15" hidden="false" customHeight="false" outlineLevel="0" collapsed="false">
      <c r="A158" s="215" t="s">
        <v>647</v>
      </c>
      <c r="B158" s="216" t="s">
        <v>648</v>
      </c>
      <c r="C158" s="17" t="n">
        <v>2887.5</v>
      </c>
      <c r="D158" s="17" t="n">
        <v>2887.5</v>
      </c>
      <c r="E158" s="17" t="n">
        <v>2887.5</v>
      </c>
      <c r="F158" s="17" t="n">
        <v>2887.5</v>
      </c>
      <c r="G158" s="17" t="n">
        <v>2887.5</v>
      </c>
      <c r="H158" s="227" t="n">
        <v>2804.16666666667</v>
      </c>
      <c r="I158" s="227" t="n">
        <f aca="false">+H158/1.1</f>
        <v>2549.24242424242</v>
      </c>
    </row>
    <row r="159" customFormat="false" ht="15" hidden="false" customHeight="false" outlineLevel="0" collapsed="false">
      <c r="A159" s="215" t="n">
        <v>26005</v>
      </c>
      <c r="B159" s="216" t="s">
        <v>649</v>
      </c>
      <c r="C159" s="17" t="n">
        <v>17325</v>
      </c>
      <c r="D159" s="17" t="n">
        <v>17325</v>
      </c>
      <c r="E159" s="17" t="n">
        <v>17325</v>
      </c>
      <c r="F159" s="17" t="n">
        <v>17325</v>
      </c>
      <c r="G159" s="17" t="n">
        <v>17325</v>
      </c>
      <c r="H159" s="227" t="n">
        <v>16825</v>
      </c>
      <c r="I159" s="227" t="n">
        <f aca="false">+H159/1.1</f>
        <v>15295.4545454545</v>
      </c>
    </row>
    <row r="160" customFormat="false" ht="15" hidden="false" customHeight="false" outlineLevel="0" collapsed="false">
      <c r="A160" s="215" t="n">
        <v>26001</v>
      </c>
      <c r="B160" s="216" t="s">
        <v>650</v>
      </c>
      <c r="C160" s="17" t="n">
        <v>34650</v>
      </c>
      <c r="D160" s="17" t="n">
        <v>34650</v>
      </c>
      <c r="E160" s="17" t="n">
        <v>34650</v>
      </c>
      <c r="F160" s="17" t="n">
        <v>34650</v>
      </c>
      <c r="G160" s="17" t="n">
        <v>34650</v>
      </c>
      <c r="H160" s="227" t="n">
        <v>33650</v>
      </c>
      <c r="I160" s="227" t="n">
        <f aca="false">+H160/1.1</f>
        <v>30590.9090909091</v>
      </c>
    </row>
    <row r="161" customFormat="false" ht="15" hidden="false" customHeight="false" outlineLevel="0" collapsed="false">
      <c r="A161" s="215" t="s">
        <v>651</v>
      </c>
      <c r="B161" s="216" t="s">
        <v>652</v>
      </c>
      <c r="C161" s="17" t="n">
        <v>34650</v>
      </c>
      <c r="D161" s="17" t="n">
        <v>34650</v>
      </c>
      <c r="E161" s="17" t="n">
        <v>34650</v>
      </c>
      <c r="F161" s="17" t="n">
        <v>34650</v>
      </c>
      <c r="G161" s="17" t="n">
        <v>34650</v>
      </c>
      <c r="H161" s="227" t="n">
        <v>33650</v>
      </c>
      <c r="I161" s="227" t="n">
        <f aca="false">+H161/1.1</f>
        <v>30590.9090909091</v>
      </c>
    </row>
    <row r="162" customFormat="false" ht="15" hidden="false" customHeight="false" outlineLevel="0" collapsed="false">
      <c r="A162" s="215" t="s">
        <v>653</v>
      </c>
      <c r="B162" s="216" t="s">
        <v>654</v>
      </c>
      <c r="C162" s="17" t="n">
        <v>2887.5</v>
      </c>
      <c r="D162" s="17" t="n">
        <v>2887.5</v>
      </c>
      <c r="E162" s="17" t="n">
        <v>2887.5</v>
      </c>
      <c r="F162" s="17" t="n">
        <v>2887.5</v>
      </c>
      <c r="G162" s="17" t="n">
        <v>2887.5</v>
      </c>
      <c r="H162" s="227" t="n">
        <v>2804.16666666667</v>
      </c>
      <c r="I162" s="227" t="n">
        <f aca="false">+H162/1.1</f>
        <v>2549.24242424242</v>
      </c>
    </row>
    <row r="163" customFormat="false" ht="15" hidden="false" customHeight="false" outlineLevel="0" collapsed="false">
      <c r="A163" s="215" t="s">
        <v>655</v>
      </c>
      <c r="B163" s="216" t="s">
        <v>656</v>
      </c>
      <c r="C163" s="17" t="n">
        <v>2887.5</v>
      </c>
      <c r="D163" s="17" t="n">
        <v>2887.5</v>
      </c>
      <c r="E163" s="17" t="n">
        <v>2887.5</v>
      </c>
      <c r="F163" s="17" t="n">
        <v>2887.5</v>
      </c>
      <c r="G163" s="17" t="n">
        <v>2887.5</v>
      </c>
      <c r="H163" s="227" t="n">
        <v>2804.16666666667</v>
      </c>
      <c r="I163" s="227" t="n">
        <f aca="false">+H163/1.1</f>
        <v>2549.24242424242</v>
      </c>
    </row>
    <row r="164" customFormat="false" ht="15" hidden="false" customHeight="false" outlineLevel="0" collapsed="false">
      <c r="A164" s="215" t="n">
        <v>26006</v>
      </c>
      <c r="B164" s="216" t="s">
        <v>657</v>
      </c>
      <c r="C164" s="17" t="n">
        <v>17325</v>
      </c>
      <c r="D164" s="17" t="n">
        <v>17325</v>
      </c>
      <c r="E164" s="17" t="n">
        <v>17325</v>
      </c>
      <c r="F164" s="17" t="n">
        <v>17325</v>
      </c>
      <c r="G164" s="17" t="n">
        <v>17325</v>
      </c>
      <c r="H164" s="227" t="n">
        <v>16825</v>
      </c>
      <c r="I164" s="227" t="n">
        <f aca="false">+H164/1.1</f>
        <v>15295.4545454545</v>
      </c>
    </row>
    <row r="165" customFormat="false" ht="15" hidden="false" customHeight="false" outlineLevel="0" collapsed="false">
      <c r="A165" s="215" t="n">
        <v>26002</v>
      </c>
      <c r="B165" s="216" t="s">
        <v>658</v>
      </c>
      <c r="C165" s="17" t="n">
        <v>34650</v>
      </c>
      <c r="D165" s="17" t="n">
        <v>34650</v>
      </c>
      <c r="E165" s="17" t="n">
        <v>34650</v>
      </c>
      <c r="F165" s="17" t="n">
        <v>34650</v>
      </c>
      <c r="G165" s="17" t="n">
        <v>34650</v>
      </c>
      <c r="H165" s="227" t="n">
        <v>33650</v>
      </c>
      <c r="I165" s="227" t="n">
        <f aca="false">+H165/1.1</f>
        <v>30590.9090909091</v>
      </c>
    </row>
    <row r="166" customFormat="false" ht="15" hidden="false" customHeight="false" outlineLevel="0" collapsed="false">
      <c r="A166" s="215" t="n">
        <v>26003</v>
      </c>
      <c r="B166" s="216" t="s">
        <v>659</v>
      </c>
      <c r="C166" s="17" t="n">
        <v>17325</v>
      </c>
      <c r="D166" s="17" t="n">
        <v>17325</v>
      </c>
      <c r="E166" s="17" t="n">
        <v>17325</v>
      </c>
      <c r="F166" s="17" t="n">
        <v>17325</v>
      </c>
      <c r="G166" s="17" t="n">
        <v>17325</v>
      </c>
      <c r="H166" s="227" t="n">
        <v>16825</v>
      </c>
      <c r="I166" s="227" t="n">
        <f aca="false">+H166/1.1</f>
        <v>15295.4545454545</v>
      </c>
    </row>
    <row r="167" customFormat="false" ht="15" hidden="false" customHeight="false" outlineLevel="0" collapsed="false">
      <c r="A167" s="215" t="n">
        <v>26004</v>
      </c>
      <c r="B167" s="216" t="s">
        <v>660</v>
      </c>
      <c r="C167" s="17" t="n">
        <v>34650</v>
      </c>
      <c r="D167" s="17" t="n">
        <v>34650</v>
      </c>
      <c r="E167" s="17" t="n">
        <v>34650</v>
      </c>
      <c r="F167" s="17" t="n">
        <v>34650</v>
      </c>
      <c r="G167" s="17" t="n">
        <v>34650</v>
      </c>
      <c r="H167" s="227" t="n">
        <v>33650</v>
      </c>
      <c r="I167" s="227" t="n">
        <f aca="false">+H167/1.1</f>
        <v>30590.9090909091</v>
      </c>
    </row>
    <row r="168" customFormat="false" ht="15" hidden="false" customHeight="false" outlineLevel="0" collapsed="false">
      <c r="A168" s="215" t="s">
        <v>661</v>
      </c>
      <c r="B168" s="216" t="s">
        <v>662</v>
      </c>
      <c r="C168" s="17" t="n">
        <v>34650</v>
      </c>
      <c r="D168" s="17" t="n">
        <v>34650</v>
      </c>
      <c r="E168" s="17" t="n">
        <v>34650</v>
      </c>
      <c r="F168" s="17" t="n">
        <v>34650</v>
      </c>
      <c r="G168" s="17" t="n">
        <v>34650</v>
      </c>
      <c r="H168" s="227" t="n">
        <v>33650</v>
      </c>
      <c r="I168" s="227" t="n">
        <f aca="false">+H168/1.1</f>
        <v>30590.9090909091</v>
      </c>
    </row>
    <row r="169" customFormat="false" ht="15" hidden="false" customHeight="false" outlineLevel="0" collapsed="false">
      <c r="A169" s="215" t="s">
        <v>663</v>
      </c>
      <c r="B169" s="216" t="s">
        <v>664</v>
      </c>
      <c r="C169" s="17" t="n">
        <v>2887.5</v>
      </c>
      <c r="D169" s="17" t="n">
        <v>2887.5</v>
      </c>
      <c r="E169" s="17" t="n">
        <v>2887.5</v>
      </c>
      <c r="F169" s="17" t="n">
        <v>2887.5</v>
      </c>
      <c r="G169" s="17" t="n">
        <v>2887.5</v>
      </c>
      <c r="H169" s="227" t="n">
        <v>2804.16666666667</v>
      </c>
      <c r="I169" s="227" t="n">
        <f aca="false">+H169/1.1</f>
        <v>2549.24242424242</v>
      </c>
    </row>
    <row r="170" customFormat="false" ht="15" hidden="false" customHeight="false" outlineLevel="0" collapsed="false">
      <c r="A170" s="215" t="s">
        <v>665</v>
      </c>
      <c r="B170" s="216" t="s">
        <v>666</v>
      </c>
      <c r="C170" s="17" t="n">
        <v>2887.5</v>
      </c>
      <c r="D170" s="17" t="n">
        <v>2887.5</v>
      </c>
      <c r="E170" s="17" t="n">
        <v>2887.5</v>
      </c>
      <c r="F170" s="17" t="n">
        <v>2887.5</v>
      </c>
      <c r="G170" s="17" t="n">
        <v>2887.5</v>
      </c>
      <c r="H170" s="227" t="n">
        <v>2804.16666666667</v>
      </c>
      <c r="I170" s="227" t="n">
        <f aca="false">+H170/1.1</f>
        <v>2549.24242424242</v>
      </c>
    </row>
    <row r="171" customFormat="false" ht="15" hidden="false" customHeight="false" outlineLevel="0" collapsed="false">
      <c r="A171" s="215" t="n">
        <v>0</v>
      </c>
      <c r="B171" s="216" t="s">
        <v>667</v>
      </c>
      <c r="C171" s="17" t="n">
        <v>17325</v>
      </c>
      <c r="D171" s="17" t="n">
        <v>17325</v>
      </c>
      <c r="E171" s="17" t="n">
        <v>17325</v>
      </c>
      <c r="F171" s="17" t="n">
        <v>17325</v>
      </c>
      <c r="G171" s="17" t="n">
        <v>17325</v>
      </c>
      <c r="H171" s="227" t="n">
        <v>16825</v>
      </c>
      <c r="I171" s="227" t="n">
        <f aca="false">+H171/1.1</f>
        <v>15295.4545454545</v>
      </c>
    </row>
    <row r="172" customFormat="false" ht="15" hidden="false" customHeight="false" outlineLevel="0" collapsed="false">
      <c r="A172" s="215" t="n">
        <v>26011</v>
      </c>
      <c r="B172" s="216" t="s">
        <v>668</v>
      </c>
      <c r="C172" s="17" t="n">
        <v>17325</v>
      </c>
      <c r="D172" s="17" t="n">
        <v>17325</v>
      </c>
      <c r="E172" s="17" t="n">
        <v>17325</v>
      </c>
      <c r="F172" s="17" t="n">
        <v>17325</v>
      </c>
      <c r="G172" s="17" t="n">
        <v>17325</v>
      </c>
      <c r="H172" s="227" t="n">
        <v>16825</v>
      </c>
      <c r="I172" s="227" t="n">
        <f aca="false">+H172/1.1</f>
        <v>15295.4545454545</v>
      </c>
    </row>
    <row r="173" customFormat="false" ht="15" hidden="false" customHeight="false" outlineLevel="0" collapsed="false">
      <c r="A173" s="215" t="n">
        <v>26012</v>
      </c>
      <c r="B173" s="216" t="s">
        <v>669</v>
      </c>
      <c r="C173" s="17" t="n">
        <v>34650</v>
      </c>
      <c r="D173" s="17" t="n">
        <v>34650</v>
      </c>
      <c r="E173" s="17" t="n">
        <v>34650</v>
      </c>
      <c r="F173" s="17" t="n">
        <v>34650</v>
      </c>
      <c r="G173" s="17" t="n">
        <v>34650</v>
      </c>
      <c r="H173" s="227" t="n">
        <v>33650</v>
      </c>
      <c r="I173" s="227" t="n">
        <f aca="false">+H173/1.1</f>
        <v>30590.9090909091</v>
      </c>
    </row>
    <row r="174" customFormat="false" ht="15" hidden="false" customHeight="false" outlineLevel="0" collapsed="false">
      <c r="A174" s="215" t="s">
        <v>670</v>
      </c>
      <c r="B174" s="216" t="s">
        <v>671</v>
      </c>
      <c r="C174" s="17" t="n">
        <v>34650</v>
      </c>
      <c r="D174" s="17" t="n">
        <v>34650</v>
      </c>
      <c r="E174" s="17" t="n">
        <v>34650</v>
      </c>
      <c r="F174" s="17" t="n">
        <v>34650</v>
      </c>
      <c r="G174" s="17" t="n">
        <v>34650</v>
      </c>
      <c r="H174" s="227" t="n">
        <v>33650</v>
      </c>
      <c r="I174" s="227" t="n">
        <f aca="false">+H174/1.1</f>
        <v>30590.9090909091</v>
      </c>
    </row>
    <row r="175" customFormat="false" ht="15" hidden="false" customHeight="false" outlineLevel="0" collapsed="false">
      <c r="A175" s="215" t="s">
        <v>672</v>
      </c>
      <c r="B175" s="216" t="s">
        <v>673</v>
      </c>
      <c r="C175" s="17" t="n">
        <v>2887.5</v>
      </c>
      <c r="D175" s="17" t="n">
        <v>2887.5</v>
      </c>
      <c r="E175" s="17" t="n">
        <v>2887.5</v>
      </c>
      <c r="F175" s="17" t="n">
        <v>2887.5</v>
      </c>
      <c r="G175" s="17" t="n">
        <v>2887.5</v>
      </c>
      <c r="H175" s="227" t="n">
        <v>2804.16666666667</v>
      </c>
      <c r="I175" s="227" t="n">
        <f aca="false">+H175/1.1</f>
        <v>2549.24242424242</v>
      </c>
    </row>
    <row r="176" customFormat="false" ht="15" hidden="false" customHeight="false" outlineLevel="0" collapsed="false">
      <c r="A176" s="215" t="s">
        <v>674</v>
      </c>
      <c r="B176" s="216" t="s">
        <v>675</v>
      </c>
      <c r="C176" s="17" t="n">
        <v>2887.5</v>
      </c>
      <c r="D176" s="17" t="n">
        <v>2887.5</v>
      </c>
      <c r="E176" s="17" t="n">
        <v>2887.5</v>
      </c>
      <c r="F176" s="17" t="n">
        <v>2887.5</v>
      </c>
      <c r="G176" s="17" t="n">
        <v>2887.5</v>
      </c>
      <c r="H176" s="227" t="n">
        <v>2804.16666666667</v>
      </c>
      <c r="I176" s="227" t="n">
        <f aca="false">+H176/1.1</f>
        <v>2549.24242424242</v>
      </c>
    </row>
    <row r="177" customFormat="false" ht="15" hidden="false" customHeight="false" outlineLevel="0" collapsed="false">
      <c r="A177" s="215" t="n">
        <v>142193</v>
      </c>
      <c r="B177" s="216" t="s">
        <v>676</v>
      </c>
      <c r="C177" s="17" t="n">
        <v>34650</v>
      </c>
      <c r="D177" s="17" t="n">
        <v>34650</v>
      </c>
      <c r="E177" s="17" t="n">
        <v>34650</v>
      </c>
      <c r="F177" s="17" t="n">
        <v>34650</v>
      </c>
      <c r="G177" s="17" t="n">
        <v>34650</v>
      </c>
      <c r="H177" s="227" t="n">
        <v>33650</v>
      </c>
      <c r="I177" s="227" t="n">
        <f aca="false">+H177/1.1</f>
        <v>30590.9090909091</v>
      </c>
    </row>
    <row r="178" customFormat="false" ht="15" hidden="false" customHeight="false" outlineLevel="0" collapsed="false">
      <c r="A178" s="215" t="s">
        <v>677</v>
      </c>
      <c r="B178" s="216" t="s">
        <v>678</v>
      </c>
      <c r="C178" s="17" t="n">
        <v>34650</v>
      </c>
      <c r="D178" s="17" t="n">
        <v>34650</v>
      </c>
      <c r="E178" s="17" t="n">
        <v>34650</v>
      </c>
      <c r="F178" s="17" t="n">
        <v>34650</v>
      </c>
      <c r="G178" s="17" t="n">
        <v>34650</v>
      </c>
      <c r="H178" s="227" t="n">
        <v>33650</v>
      </c>
      <c r="I178" s="227" t="n">
        <f aca="false">+H178/1.1</f>
        <v>30590.9090909091</v>
      </c>
    </row>
    <row r="179" customFormat="false" ht="15" hidden="false" customHeight="false" outlineLevel="0" collapsed="false">
      <c r="A179" s="215" t="s">
        <v>679</v>
      </c>
      <c r="B179" s="216" t="s">
        <v>680</v>
      </c>
      <c r="C179" s="17" t="n">
        <v>2887.5</v>
      </c>
      <c r="D179" s="17" t="n">
        <v>2887.5</v>
      </c>
      <c r="E179" s="17" t="n">
        <v>2887.5</v>
      </c>
      <c r="F179" s="17" t="n">
        <v>2887.5</v>
      </c>
      <c r="G179" s="17" t="n">
        <v>2887.5</v>
      </c>
      <c r="H179" s="227" t="n">
        <v>2804.16666666667</v>
      </c>
      <c r="I179" s="227" t="n">
        <f aca="false">+H179/1.1</f>
        <v>2549.24242424242</v>
      </c>
    </row>
    <row r="180" customFormat="false" ht="15" hidden="false" customHeight="false" outlineLevel="0" collapsed="false">
      <c r="A180" s="215" t="s">
        <v>681</v>
      </c>
      <c r="B180" s="216" t="s">
        <v>682</v>
      </c>
      <c r="C180" s="17" t="n">
        <v>2887.5</v>
      </c>
      <c r="D180" s="17" t="n">
        <v>2887.5</v>
      </c>
      <c r="E180" s="17" t="n">
        <v>2887.5</v>
      </c>
      <c r="F180" s="17" t="n">
        <v>2887.5</v>
      </c>
      <c r="G180" s="17" t="n">
        <v>2887.5</v>
      </c>
      <c r="H180" s="227" t="n">
        <v>2804.16666666667</v>
      </c>
      <c r="I180" s="227" t="n">
        <f aca="false">+H180/1.1</f>
        <v>2549.24242424242</v>
      </c>
    </row>
    <row r="181" customFormat="false" ht="15" hidden="false" customHeight="false" outlineLevel="0" collapsed="false">
      <c r="A181" s="215" t="n">
        <v>142194</v>
      </c>
      <c r="B181" s="216" t="s">
        <v>683</v>
      </c>
      <c r="C181" s="17" t="n">
        <v>34650</v>
      </c>
      <c r="D181" s="17" t="n">
        <v>34650</v>
      </c>
      <c r="E181" s="17" t="n">
        <v>34650</v>
      </c>
      <c r="F181" s="17" t="n">
        <v>34650</v>
      </c>
      <c r="G181" s="17" t="n">
        <v>34650</v>
      </c>
      <c r="H181" s="227" t="n">
        <v>33650</v>
      </c>
      <c r="I181" s="227" t="n">
        <f aca="false">+H181/1.1</f>
        <v>30590.9090909091</v>
      </c>
    </row>
    <row r="182" customFormat="false" ht="15" hidden="false" customHeight="false" outlineLevel="0" collapsed="false">
      <c r="A182" s="215" t="s">
        <v>684</v>
      </c>
      <c r="B182" s="216" t="s">
        <v>685</v>
      </c>
      <c r="C182" s="17" t="n">
        <v>34650</v>
      </c>
      <c r="D182" s="17" t="n">
        <v>34650</v>
      </c>
      <c r="E182" s="17" t="n">
        <v>34650</v>
      </c>
      <c r="F182" s="17" t="n">
        <v>34650</v>
      </c>
      <c r="G182" s="17" t="n">
        <v>34650</v>
      </c>
      <c r="H182" s="227" t="n">
        <v>33650</v>
      </c>
      <c r="I182" s="227" t="n">
        <f aca="false">+H182/1.1</f>
        <v>30590.9090909091</v>
      </c>
    </row>
    <row r="183" customFormat="false" ht="15" hidden="false" customHeight="false" outlineLevel="0" collapsed="false">
      <c r="A183" s="215" t="s">
        <v>686</v>
      </c>
      <c r="B183" s="216" t="s">
        <v>687</v>
      </c>
      <c r="C183" s="17" t="n">
        <v>2887.5</v>
      </c>
      <c r="D183" s="17" t="n">
        <v>2887.5</v>
      </c>
      <c r="E183" s="17" t="n">
        <v>2887.5</v>
      </c>
      <c r="F183" s="17" t="n">
        <v>2887.5</v>
      </c>
      <c r="G183" s="17" t="n">
        <v>2887.5</v>
      </c>
      <c r="H183" s="227" t="n">
        <v>2804.16666666667</v>
      </c>
      <c r="I183" s="227" t="n">
        <f aca="false">+H183/1.1</f>
        <v>2549.24242424242</v>
      </c>
    </row>
    <row r="184" customFormat="false" ht="15" hidden="false" customHeight="false" outlineLevel="0" collapsed="false">
      <c r="A184" s="215" t="s">
        <v>688</v>
      </c>
      <c r="B184" s="216" t="s">
        <v>689</v>
      </c>
      <c r="C184" s="17" t="n">
        <v>2887.5</v>
      </c>
      <c r="D184" s="17" t="n">
        <v>2887.5</v>
      </c>
      <c r="E184" s="17" t="n">
        <v>2887.5</v>
      </c>
      <c r="F184" s="17" t="n">
        <v>2887.5</v>
      </c>
      <c r="G184" s="17" t="n">
        <v>2887.5</v>
      </c>
      <c r="H184" s="227" t="n">
        <v>2804.16666666667</v>
      </c>
      <c r="I184" s="227" t="n">
        <f aca="false">+H184/1.1</f>
        <v>2549.24242424242</v>
      </c>
    </row>
    <row r="185" customFormat="false" ht="15" hidden="false" customHeight="false" outlineLevel="0" collapsed="false">
      <c r="A185" s="215" t="n">
        <v>142196</v>
      </c>
      <c r="B185" s="216" t="s">
        <v>690</v>
      </c>
      <c r="C185" s="17" t="n">
        <v>34650</v>
      </c>
      <c r="D185" s="17" t="n">
        <v>34650</v>
      </c>
      <c r="E185" s="17" t="n">
        <v>34650</v>
      </c>
      <c r="F185" s="17" t="n">
        <v>34650</v>
      </c>
      <c r="G185" s="17" t="n">
        <v>34650</v>
      </c>
      <c r="H185" s="227" t="n">
        <v>33650</v>
      </c>
      <c r="I185" s="227" t="n">
        <f aca="false">+H185/1.1</f>
        <v>30590.9090909091</v>
      </c>
    </row>
    <row r="186" customFormat="false" ht="15" hidden="false" customHeight="false" outlineLevel="0" collapsed="false">
      <c r="A186" s="215" t="s">
        <v>691</v>
      </c>
      <c r="B186" s="216" t="s">
        <v>692</v>
      </c>
      <c r="C186" s="17" t="n">
        <v>34650</v>
      </c>
      <c r="D186" s="17" t="n">
        <v>34650</v>
      </c>
      <c r="E186" s="17" t="n">
        <v>34650</v>
      </c>
      <c r="F186" s="17" t="n">
        <v>34650</v>
      </c>
      <c r="G186" s="17" t="n">
        <v>34650</v>
      </c>
      <c r="H186" s="227" t="n">
        <v>33650</v>
      </c>
      <c r="I186" s="227" t="n">
        <f aca="false">+H186/1.1</f>
        <v>30590.9090909091</v>
      </c>
    </row>
    <row r="187" customFormat="false" ht="15" hidden="false" customHeight="false" outlineLevel="0" collapsed="false">
      <c r="A187" s="215" t="s">
        <v>693</v>
      </c>
      <c r="B187" s="216" t="s">
        <v>694</v>
      </c>
      <c r="C187" s="17" t="n">
        <v>2887.5</v>
      </c>
      <c r="D187" s="17" t="n">
        <v>2887.5</v>
      </c>
      <c r="E187" s="17" t="n">
        <v>2887.5</v>
      </c>
      <c r="F187" s="17" t="n">
        <v>2887.5</v>
      </c>
      <c r="G187" s="17" t="n">
        <v>2887.5</v>
      </c>
      <c r="H187" s="227" t="n">
        <v>2804.16666666667</v>
      </c>
      <c r="I187" s="227" t="n">
        <f aca="false">+H187/1.1</f>
        <v>2549.24242424242</v>
      </c>
    </row>
    <row r="188" customFormat="false" ht="15" hidden="false" customHeight="false" outlineLevel="0" collapsed="false">
      <c r="A188" s="215" t="s">
        <v>695</v>
      </c>
      <c r="B188" s="216" t="s">
        <v>696</v>
      </c>
      <c r="C188" s="17" t="n">
        <v>2887.5</v>
      </c>
      <c r="D188" s="17" t="n">
        <v>2887.5</v>
      </c>
      <c r="E188" s="17" t="n">
        <v>2887.5</v>
      </c>
      <c r="F188" s="17" t="n">
        <v>2887.5</v>
      </c>
      <c r="G188" s="17" t="n">
        <v>2887.5</v>
      </c>
      <c r="H188" s="227" t="n">
        <v>2804.16666666667</v>
      </c>
      <c r="I188" s="227" t="n">
        <f aca="false">+H188/1.1</f>
        <v>2549.24242424242</v>
      </c>
    </row>
    <row r="189" customFormat="false" ht="15" hidden="false" customHeight="false" outlineLevel="0" collapsed="false">
      <c r="A189" s="244" t="n">
        <v>148136</v>
      </c>
      <c r="B189" s="245" t="s">
        <v>697</v>
      </c>
      <c r="C189" s="17" t="n">
        <v>0</v>
      </c>
      <c r="D189" s="17" t="n">
        <v>0</v>
      </c>
      <c r="E189" s="17" t="n">
        <v>16550</v>
      </c>
      <c r="F189" s="17" t="n">
        <v>17150</v>
      </c>
      <c r="G189" s="17" t="n">
        <v>17150</v>
      </c>
      <c r="H189" s="227" t="n">
        <v>16150</v>
      </c>
      <c r="I189" s="227" t="n">
        <f aca="false">+H189/1.1</f>
        <v>14681.8181818182</v>
      </c>
    </row>
    <row r="190" customFormat="false" ht="15" hidden="false" customHeight="false" outlineLevel="0" collapsed="false">
      <c r="A190" s="244" t="s">
        <v>698</v>
      </c>
      <c r="B190" s="245" t="s">
        <v>699</v>
      </c>
      <c r="C190" s="17" t="n">
        <v>0</v>
      </c>
      <c r="D190" s="17" t="n">
        <v>0</v>
      </c>
      <c r="E190" s="17" t="n">
        <v>16550</v>
      </c>
      <c r="F190" s="17" t="n">
        <v>17150</v>
      </c>
      <c r="G190" s="17" t="n">
        <v>17150</v>
      </c>
      <c r="H190" s="227" t="n">
        <v>16150</v>
      </c>
      <c r="I190" s="227" t="n">
        <f aca="false">+H190/1.1</f>
        <v>14681.8181818182</v>
      </c>
    </row>
    <row r="191" customFormat="false" ht="15" hidden="false" customHeight="false" outlineLevel="0" collapsed="false">
      <c r="A191" s="244" t="s">
        <v>700</v>
      </c>
      <c r="B191" s="245" t="s">
        <v>697</v>
      </c>
      <c r="C191" s="17" t="n">
        <v>0</v>
      </c>
      <c r="D191" s="17" t="n">
        <v>0</v>
      </c>
      <c r="E191" s="17" t="n">
        <v>394.047619047619</v>
      </c>
      <c r="F191" s="17" t="n">
        <v>408.333333333333</v>
      </c>
      <c r="G191" s="17" t="n">
        <v>408.333333333333</v>
      </c>
      <c r="H191" s="227" t="n">
        <v>384.52380952381</v>
      </c>
      <c r="I191" s="227" t="n">
        <f aca="false">+H191/1.1</f>
        <v>349.5670995671</v>
      </c>
    </row>
    <row r="192" customFormat="false" ht="15" hidden="false" customHeight="false" outlineLevel="0" collapsed="false">
      <c r="A192" s="215" t="s">
        <v>701</v>
      </c>
      <c r="B192" s="216" t="s">
        <v>702</v>
      </c>
      <c r="C192" s="17" t="n">
        <v>0</v>
      </c>
      <c r="D192" s="17" t="n">
        <v>0</v>
      </c>
      <c r="E192" s="17" t="n">
        <v>394.047619047619</v>
      </c>
      <c r="F192" s="17" t="n">
        <v>408.333333333333</v>
      </c>
      <c r="G192" s="17" t="n">
        <v>408.333333333333</v>
      </c>
      <c r="H192" s="227" t="n">
        <v>384.52380952381</v>
      </c>
      <c r="I192" s="227" t="n">
        <f aca="false">+H192/1.1</f>
        <v>349.5670995671</v>
      </c>
    </row>
    <row r="193" customFormat="false" ht="15" hidden="false" customHeight="false" outlineLevel="0" collapsed="false">
      <c r="A193" s="215" t="s">
        <v>703</v>
      </c>
      <c r="B193" s="216" t="s">
        <v>704</v>
      </c>
      <c r="C193" s="17" t="n">
        <v>0</v>
      </c>
      <c r="D193" s="17" t="n">
        <v>0</v>
      </c>
      <c r="E193" s="17" t="n">
        <v>394.047619047619</v>
      </c>
      <c r="F193" s="17" t="n">
        <v>408.333333333333</v>
      </c>
      <c r="G193" s="17" t="n">
        <v>408.333333333333</v>
      </c>
      <c r="H193" s="227" t="n">
        <v>384.52380952381</v>
      </c>
      <c r="I193" s="227" t="n">
        <f aca="false">+H193/1.1</f>
        <v>349.5670995671</v>
      </c>
    </row>
    <row r="194" customFormat="false" ht="15" hidden="false" customHeight="false" outlineLevel="0" collapsed="false">
      <c r="A194" s="246" t="n">
        <v>173022</v>
      </c>
      <c r="B194" s="247" t="s">
        <v>67</v>
      </c>
      <c r="C194" s="17" t="n">
        <v>0</v>
      </c>
      <c r="D194" s="17" t="n">
        <v>0</v>
      </c>
      <c r="E194" s="17" t="n">
        <v>0</v>
      </c>
      <c r="F194" s="17" t="n">
        <v>0</v>
      </c>
      <c r="G194" s="17" t="n">
        <v>16150</v>
      </c>
      <c r="H194" s="227" t="n">
        <v>15150</v>
      </c>
      <c r="I194" s="227" t="n">
        <f aca="false">+H194/1.1</f>
        <v>13772.7272727273</v>
      </c>
    </row>
    <row r="195" customFormat="false" ht="15" hidden="false" customHeight="false" outlineLevel="0" collapsed="false">
      <c r="A195" s="246" t="s">
        <v>68</v>
      </c>
      <c r="B195" s="247" t="s">
        <v>69</v>
      </c>
      <c r="C195" s="17" t="n">
        <v>0</v>
      </c>
      <c r="D195" s="17" t="n">
        <v>0</v>
      </c>
      <c r="E195" s="17" t="n">
        <v>0</v>
      </c>
      <c r="F195" s="17" t="n">
        <v>0</v>
      </c>
      <c r="G195" s="17" t="n">
        <v>16150</v>
      </c>
      <c r="H195" s="227" t="n">
        <v>15150</v>
      </c>
      <c r="I195" s="227" t="n">
        <f aca="false">+H195/1.1</f>
        <v>13772.7272727273</v>
      </c>
    </row>
    <row r="196" customFormat="false" ht="15" hidden="false" customHeight="false" outlineLevel="0" collapsed="false">
      <c r="A196" s="246" t="s">
        <v>705</v>
      </c>
      <c r="B196" s="247" t="s">
        <v>706</v>
      </c>
      <c r="C196" s="17" t="n">
        <v>0</v>
      </c>
      <c r="D196" s="17" t="n">
        <v>0</v>
      </c>
      <c r="E196" s="17" t="n">
        <v>0</v>
      </c>
      <c r="F196" s="17" t="n">
        <v>0</v>
      </c>
      <c r="G196" s="17" t="n">
        <v>336.458333333333</v>
      </c>
      <c r="H196" s="227" t="n">
        <v>315.625</v>
      </c>
      <c r="I196" s="227" t="n">
        <f aca="false">+H196/1.1</f>
        <v>286.931818181818</v>
      </c>
    </row>
    <row r="197" customFormat="false" ht="15" hidden="false" customHeight="false" outlineLevel="0" collapsed="false">
      <c r="A197" s="246" t="s">
        <v>707</v>
      </c>
      <c r="B197" s="247" t="s">
        <v>708</v>
      </c>
      <c r="C197" s="17" t="n">
        <v>0</v>
      </c>
      <c r="D197" s="17" t="n">
        <v>0</v>
      </c>
      <c r="E197" s="17" t="n">
        <v>0</v>
      </c>
      <c r="F197" s="17" t="n">
        <v>0</v>
      </c>
      <c r="G197" s="17" t="n">
        <v>336.458333333333</v>
      </c>
      <c r="H197" s="227" t="n">
        <v>315.625</v>
      </c>
      <c r="I197" s="227" t="n">
        <f aca="false">+H197/1.1</f>
        <v>286.931818181818</v>
      </c>
    </row>
    <row r="198" customFormat="false" ht="15" hidden="false" customHeight="false" outlineLevel="0" collapsed="false">
      <c r="A198" s="215" t="n">
        <v>22713</v>
      </c>
      <c r="B198" s="216" t="s">
        <v>709</v>
      </c>
      <c r="C198" s="17" t="n">
        <v>15500</v>
      </c>
      <c r="D198" s="17" t="n">
        <v>18350</v>
      </c>
      <c r="E198" s="17" t="n">
        <v>18350</v>
      </c>
      <c r="F198" s="17" t="n">
        <v>18350</v>
      </c>
      <c r="G198" s="17" t="n">
        <v>18350</v>
      </c>
      <c r="H198" s="227" t="n">
        <v>17350</v>
      </c>
      <c r="I198" s="227" t="n">
        <f aca="false">+H198/1.1</f>
        <v>15772.7272727273</v>
      </c>
    </row>
    <row r="199" customFormat="false" ht="15" hidden="false" customHeight="false" outlineLevel="0" collapsed="false">
      <c r="A199" s="215" t="n">
        <v>96430</v>
      </c>
      <c r="B199" s="216" t="s">
        <v>710</v>
      </c>
      <c r="C199" s="17" t="n">
        <v>15500</v>
      </c>
      <c r="D199" s="17" t="n">
        <v>18350</v>
      </c>
      <c r="E199" s="17" t="n">
        <v>18350</v>
      </c>
      <c r="F199" s="17" t="n">
        <v>18350</v>
      </c>
      <c r="G199" s="17" t="n">
        <v>18350</v>
      </c>
      <c r="H199" s="227" t="n">
        <v>17350</v>
      </c>
      <c r="I199" s="227" t="n">
        <f aca="false">+H199/1.1</f>
        <v>15772.7272727273</v>
      </c>
    </row>
    <row r="200" customFormat="false" ht="15" hidden="false" customHeight="false" outlineLevel="0" collapsed="false">
      <c r="A200" s="215" t="s">
        <v>711</v>
      </c>
      <c r="B200" s="216" t="s">
        <v>712</v>
      </c>
      <c r="C200" s="17" t="n">
        <v>15500</v>
      </c>
      <c r="D200" s="17" t="n">
        <v>18350</v>
      </c>
      <c r="E200" s="17" t="n">
        <v>18350</v>
      </c>
      <c r="F200" s="17" t="n">
        <v>18350</v>
      </c>
      <c r="G200" s="17" t="n">
        <v>18350</v>
      </c>
      <c r="H200" s="227" t="n">
        <v>17350</v>
      </c>
      <c r="I200" s="227" t="n">
        <f aca="false">+H200/1.1</f>
        <v>15772.7272727273</v>
      </c>
    </row>
    <row r="201" customFormat="false" ht="15" hidden="false" customHeight="false" outlineLevel="0" collapsed="false">
      <c r="A201" s="215" t="n">
        <v>74554</v>
      </c>
      <c r="B201" s="216" t="s">
        <v>713</v>
      </c>
      <c r="C201" s="17" t="n">
        <v>15500</v>
      </c>
      <c r="D201" s="17" t="n">
        <v>18350</v>
      </c>
      <c r="E201" s="17" t="n">
        <v>18350</v>
      </c>
      <c r="F201" s="17" t="n">
        <v>18350</v>
      </c>
      <c r="G201" s="17" t="n">
        <v>18350</v>
      </c>
      <c r="H201" s="227" t="n">
        <v>17350</v>
      </c>
      <c r="I201" s="227" t="n">
        <f aca="false">+H201/1.1</f>
        <v>15772.7272727273</v>
      </c>
    </row>
    <row r="202" customFormat="false" ht="15" hidden="false" customHeight="false" outlineLevel="0" collapsed="false">
      <c r="A202" s="215" t="s">
        <v>714</v>
      </c>
      <c r="B202" s="216" t="s">
        <v>715</v>
      </c>
      <c r="C202" s="17" t="n">
        <v>15500</v>
      </c>
      <c r="D202" s="17" t="n">
        <v>18350</v>
      </c>
      <c r="E202" s="17" t="n">
        <v>18350</v>
      </c>
      <c r="F202" s="17" t="n">
        <v>18350</v>
      </c>
      <c r="G202" s="17" t="n">
        <v>18350</v>
      </c>
      <c r="H202" s="227" t="n">
        <v>17350</v>
      </c>
      <c r="I202" s="227" t="n">
        <f aca="false">+H202/1.1</f>
        <v>15772.7272727273</v>
      </c>
    </row>
    <row r="203" customFormat="false" ht="15" hidden="false" customHeight="false" outlineLevel="0" collapsed="false">
      <c r="A203" s="215" t="s">
        <v>716</v>
      </c>
      <c r="B203" s="216" t="s">
        <v>717</v>
      </c>
      <c r="C203" s="17" t="n">
        <v>322.916666666667</v>
      </c>
      <c r="D203" s="17" t="n">
        <v>382.291666666667</v>
      </c>
      <c r="E203" s="17" t="n">
        <v>382.291666666667</v>
      </c>
      <c r="F203" s="17" t="n">
        <v>382.291666666667</v>
      </c>
      <c r="G203" s="17" t="n">
        <v>382.291666666667</v>
      </c>
      <c r="H203" s="227" t="n">
        <v>361.458333333333</v>
      </c>
      <c r="I203" s="227" t="n">
        <f aca="false">+H203/1.1</f>
        <v>328.598484848485</v>
      </c>
    </row>
    <row r="204" customFormat="false" ht="15" hidden="false" customHeight="false" outlineLevel="0" collapsed="false">
      <c r="A204" s="215" t="s">
        <v>718</v>
      </c>
      <c r="B204" s="216" t="s">
        <v>719</v>
      </c>
      <c r="C204" s="17" t="n">
        <v>322.916666666667</v>
      </c>
      <c r="D204" s="17" t="n">
        <v>382.291666666667</v>
      </c>
      <c r="E204" s="17" t="n">
        <v>382.291666666667</v>
      </c>
      <c r="F204" s="17" t="n">
        <v>382.291666666667</v>
      </c>
      <c r="G204" s="17" t="n">
        <v>382.291666666667</v>
      </c>
      <c r="H204" s="227" t="n">
        <v>361.458333333333</v>
      </c>
      <c r="I204" s="227" t="n">
        <f aca="false">+H204/1.1</f>
        <v>328.598484848485</v>
      </c>
    </row>
    <row r="205" customFormat="false" ht="15" hidden="false" customHeight="false" outlineLevel="0" collapsed="false">
      <c r="A205" s="215" t="n">
        <v>112839</v>
      </c>
      <c r="B205" s="216" t="s">
        <v>720</v>
      </c>
      <c r="C205" s="17" t="n">
        <v>26000</v>
      </c>
      <c r="D205" s="17" t="n">
        <v>27450</v>
      </c>
      <c r="E205" s="17" t="n">
        <v>27450</v>
      </c>
      <c r="F205" s="17" t="n">
        <v>25700</v>
      </c>
      <c r="G205" s="17" t="n">
        <v>25700</v>
      </c>
      <c r="H205" s="227" t="n">
        <v>24700</v>
      </c>
      <c r="I205" s="227" t="n">
        <f aca="false">+H205/1.1</f>
        <v>22454.5454545455</v>
      </c>
    </row>
    <row r="206" customFormat="false" ht="15" hidden="false" customHeight="false" outlineLevel="0" collapsed="false">
      <c r="A206" s="215" t="s">
        <v>721</v>
      </c>
      <c r="B206" s="216" t="s">
        <v>722</v>
      </c>
      <c r="C206" s="17" t="n">
        <v>1083.33333333333</v>
      </c>
      <c r="D206" s="17" t="n">
        <v>1143.75</v>
      </c>
      <c r="E206" s="17" t="n">
        <v>1143.75</v>
      </c>
      <c r="F206" s="17" t="n">
        <v>1070.83333333333</v>
      </c>
      <c r="G206" s="17" t="n">
        <v>1070.83333333333</v>
      </c>
      <c r="H206" s="227" t="n">
        <v>1029.16666666667</v>
      </c>
      <c r="I206" s="227" t="n">
        <f aca="false">+H206/1.1</f>
        <v>935.606060606061</v>
      </c>
    </row>
    <row r="207" customFormat="false" ht="15" hidden="false" customHeight="false" outlineLevel="0" collapsed="false">
      <c r="A207" s="215" t="s">
        <v>70</v>
      </c>
      <c r="B207" s="216" t="s">
        <v>723</v>
      </c>
      <c r="C207" s="17" t="n">
        <v>1083.33333333333</v>
      </c>
      <c r="D207" s="17" t="n">
        <v>1143.75</v>
      </c>
      <c r="E207" s="17" t="n">
        <v>1143.75</v>
      </c>
      <c r="F207" s="17" t="n">
        <v>1070.83333333333</v>
      </c>
      <c r="G207" s="17" t="n">
        <v>1070.83333333333</v>
      </c>
      <c r="H207" s="227" t="n">
        <v>1029.16666666667</v>
      </c>
      <c r="I207" s="227" t="n">
        <f aca="false">+H207/1.1</f>
        <v>935.606060606061</v>
      </c>
    </row>
    <row r="208" customFormat="false" ht="15" hidden="false" customHeight="false" outlineLevel="0" collapsed="false">
      <c r="A208" s="215" t="n">
        <v>157095</v>
      </c>
      <c r="B208" s="216" t="s">
        <v>724</v>
      </c>
      <c r="C208" s="17" t="n">
        <v>0</v>
      </c>
      <c r="D208" s="17" t="n">
        <v>0</v>
      </c>
      <c r="E208" s="17" t="n">
        <v>0</v>
      </c>
      <c r="F208" s="17" t="n">
        <v>29000</v>
      </c>
      <c r="G208" s="17" t="n">
        <v>28000</v>
      </c>
      <c r="H208" s="227" t="n">
        <v>27000</v>
      </c>
      <c r="I208" s="227" t="n">
        <f aca="false">+H208/1.1</f>
        <v>24545.4545454545</v>
      </c>
    </row>
    <row r="209" customFormat="false" ht="15" hidden="false" customHeight="false" outlineLevel="0" collapsed="false">
      <c r="A209" s="215" t="s">
        <v>73</v>
      </c>
      <c r="B209" s="216" t="s">
        <v>725</v>
      </c>
      <c r="C209" s="17" t="n">
        <v>0</v>
      </c>
      <c r="D209" s="17" t="n">
        <v>0</v>
      </c>
      <c r="E209" s="17" t="n">
        <v>0</v>
      </c>
      <c r="F209" s="17" t="n">
        <v>1208.33333333333</v>
      </c>
      <c r="G209" s="17" t="n">
        <v>1166.66666666667</v>
      </c>
      <c r="H209" s="227" t="n">
        <v>1125</v>
      </c>
      <c r="I209" s="227" t="n">
        <f aca="false">+H209/1.1</f>
        <v>1022.72727272727</v>
      </c>
    </row>
    <row r="210" customFormat="false" ht="15" hidden="false" customHeight="false" outlineLevel="0" collapsed="false">
      <c r="A210" s="215" t="s">
        <v>726</v>
      </c>
      <c r="B210" s="216" t="s">
        <v>76</v>
      </c>
      <c r="C210" s="17" t="n">
        <v>0</v>
      </c>
      <c r="D210" s="17" t="n">
        <v>0</v>
      </c>
      <c r="E210" s="17" t="n">
        <v>0</v>
      </c>
      <c r="F210" s="17" t="n">
        <v>1208.33333333333</v>
      </c>
      <c r="G210" s="17" t="n">
        <v>1166.66666666667</v>
      </c>
      <c r="H210" s="227" t="n">
        <v>1125</v>
      </c>
      <c r="I210" s="227" t="n">
        <f aca="false">+H210/1.1</f>
        <v>1022.72727272727</v>
      </c>
    </row>
    <row r="211" customFormat="false" ht="15" hidden="false" customHeight="false" outlineLevel="0" collapsed="false">
      <c r="A211" s="215" t="n">
        <v>74566</v>
      </c>
      <c r="B211" s="216" t="s">
        <v>727</v>
      </c>
      <c r="C211" s="17" t="n">
        <v>25600</v>
      </c>
      <c r="D211" s="17" t="n">
        <v>30650</v>
      </c>
      <c r="E211" s="17" t="n">
        <v>30650</v>
      </c>
      <c r="F211" s="17" t="n">
        <v>30650</v>
      </c>
      <c r="G211" s="17" t="n">
        <v>30650</v>
      </c>
      <c r="H211" s="227" t="n">
        <v>29650</v>
      </c>
      <c r="I211" s="227" t="n">
        <f aca="false">+H211/1.1</f>
        <v>26954.5454545455</v>
      </c>
    </row>
    <row r="212" customFormat="false" ht="15" hidden="false" customHeight="false" outlineLevel="0" collapsed="false">
      <c r="A212" s="215" t="s">
        <v>728</v>
      </c>
      <c r="B212" s="216" t="s">
        <v>729</v>
      </c>
      <c r="C212" s="17" t="n">
        <v>1066.66666666667</v>
      </c>
      <c r="D212" s="17" t="n">
        <v>1277.08333333333</v>
      </c>
      <c r="E212" s="17" t="n">
        <v>1277.08333333333</v>
      </c>
      <c r="F212" s="17" t="n">
        <v>1277.08333333333</v>
      </c>
      <c r="G212" s="17" t="n">
        <v>1277.08333333333</v>
      </c>
      <c r="H212" s="227" t="n">
        <v>1235.41666666667</v>
      </c>
      <c r="I212" s="227" t="n">
        <f aca="false">+H212/1.1</f>
        <v>1123.10606060606</v>
      </c>
    </row>
    <row r="213" customFormat="false" ht="15" hidden="false" customHeight="false" outlineLevel="0" collapsed="false">
      <c r="A213" s="215" t="s">
        <v>81</v>
      </c>
      <c r="B213" s="216" t="s">
        <v>730</v>
      </c>
      <c r="C213" s="17" t="n">
        <v>1066.66666666667</v>
      </c>
      <c r="D213" s="17" t="n">
        <v>1277.08333333333</v>
      </c>
      <c r="E213" s="17" t="n">
        <v>1277.08333333333</v>
      </c>
      <c r="F213" s="17" t="n">
        <v>1277.08333333333</v>
      </c>
      <c r="G213" s="17" t="n">
        <v>1277.08333333333</v>
      </c>
      <c r="H213" s="227" t="n">
        <v>1235.41666666667</v>
      </c>
      <c r="I213" s="227" t="n">
        <f aca="false">+H213/1.1</f>
        <v>1123.10606060606</v>
      </c>
    </row>
    <row r="214" customFormat="false" ht="15" hidden="false" customHeight="false" outlineLevel="0" collapsed="false">
      <c r="A214" s="215" t="n">
        <v>74565</v>
      </c>
      <c r="B214" s="216" t="s">
        <v>731</v>
      </c>
      <c r="C214" s="17" t="n">
        <v>24700</v>
      </c>
      <c r="D214" s="17" t="n">
        <v>29700</v>
      </c>
      <c r="E214" s="17" t="n">
        <v>29700</v>
      </c>
      <c r="F214" s="17" t="n">
        <v>29700</v>
      </c>
      <c r="G214" s="17" t="n">
        <v>29700</v>
      </c>
      <c r="H214" s="227" t="n">
        <v>28700</v>
      </c>
      <c r="I214" s="227" t="n">
        <f aca="false">+H214/1.1</f>
        <v>26090.9090909091</v>
      </c>
    </row>
    <row r="215" customFormat="false" ht="15" hidden="false" customHeight="false" outlineLevel="0" collapsed="false">
      <c r="A215" s="215" t="s">
        <v>732</v>
      </c>
      <c r="B215" s="216" t="s">
        <v>733</v>
      </c>
      <c r="C215" s="17" t="n">
        <v>24700</v>
      </c>
      <c r="D215" s="17" t="n">
        <v>29700</v>
      </c>
      <c r="E215" s="17" t="n">
        <v>29700</v>
      </c>
      <c r="F215" s="17" t="n">
        <v>29700</v>
      </c>
      <c r="G215" s="17" t="n">
        <v>29700</v>
      </c>
      <c r="H215" s="227" t="n">
        <v>28700</v>
      </c>
      <c r="I215" s="227" t="n">
        <f aca="false">+H215/1.1</f>
        <v>26090.9090909091</v>
      </c>
    </row>
    <row r="216" customFormat="false" ht="15" hidden="false" customHeight="false" outlineLevel="0" collapsed="false">
      <c r="A216" s="215" t="s">
        <v>64</v>
      </c>
      <c r="B216" s="216" t="s">
        <v>734</v>
      </c>
      <c r="C216" s="17" t="n">
        <v>2058.33333333333</v>
      </c>
      <c r="D216" s="17" t="n">
        <v>2475</v>
      </c>
      <c r="E216" s="17" t="n">
        <v>2475</v>
      </c>
      <c r="F216" s="17" t="n">
        <v>2475</v>
      </c>
      <c r="G216" s="17" t="n">
        <v>2475</v>
      </c>
      <c r="H216" s="227" t="n">
        <v>2391.66666666667</v>
      </c>
      <c r="I216" s="227" t="n">
        <f aca="false">+H216/1.1</f>
        <v>2174.24242424242</v>
      </c>
    </row>
    <row r="217" customFormat="false" ht="15" hidden="false" customHeight="false" outlineLevel="0" collapsed="false">
      <c r="A217" s="215" t="s">
        <v>735</v>
      </c>
      <c r="B217" s="216" t="s">
        <v>736</v>
      </c>
      <c r="C217" s="17" t="n">
        <v>2058.33333333333</v>
      </c>
      <c r="D217" s="17" t="n">
        <v>2475</v>
      </c>
      <c r="E217" s="17" t="n">
        <v>2475</v>
      </c>
      <c r="F217" s="17" t="n">
        <v>2475</v>
      </c>
      <c r="G217" s="17" t="n">
        <v>2475</v>
      </c>
      <c r="H217" s="227" t="n">
        <v>2391.66666666667</v>
      </c>
      <c r="I217" s="227" t="n">
        <f aca="false">+H217/1.1</f>
        <v>2174.24242424242</v>
      </c>
    </row>
    <row r="218" customFormat="false" ht="15" hidden="false" customHeight="false" outlineLevel="0" collapsed="false">
      <c r="A218" s="215" t="s">
        <v>737</v>
      </c>
      <c r="B218" s="216" t="s">
        <v>738</v>
      </c>
      <c r="C218" s="17" t="n">
        <v>24700</v>
      </c>
      <c r="D218" s="17" t="n">
        <v>29700</v>
      </c>
      <c r="E218" s="17" t="n">
        <v>29700</v>
      </c>
      <c r="F218" s="17" t="n">
        <v>29700</v>
      </c>
      <c r="G218" s="17" t="n">
        <v>29700</v>
      </c>
      <c r="H218" s="227" t="n">
        <v>28700</v>
      </c>
      <c r="I218" s="227" t="n">
        <f aca="false">+H218/1.1</f>
        <v>26090.9090909091</v>
      </c>
    </row>
    <row r="219" customFormat="false" ht="15" hidden="false" customHeight="false" outlineLevel="0" collapsed="false">
      <c r="H219" s="227"/>
      <c r="I219" s="227"/>
    </row>
    <row r="220" customFormat="false" ht="15" hidden="false" customHeight="false" outlineLevel="0" collapsed="false">
      <c r="A220" s="215" t="n">
        <v>74559</v>
      </c>
      <c r="B220" s="216" t="s">
        <v>43</v>
      </c>
      <c r="C220" s="17" t="n">
        <v>12900</v>
      </c>
      <c r="D220" s="17" t="n">
        <v>12900</v>
      </c>
      <c r="E220" s="17" t="n">
        <v>13700</v>
      </c>
      <c r="F220" s="17" t="n">
        <v>14300</v>
      </c>
      <c r="G220" s="17" t="n">
        <v>14300</v>
      </c>
      <c r="H220" s="227" t="n">
        <v>13300</v>
      </c>
      <c r="I220" s="227" t="n">
        <f aca="false">+H220/1.1</f>
        <v>12090.9090909091</v>
      </c>
    </row>
    <row r="221" customFormat="false" ht="15" hidden="false" customHeight="false" outlineLevel="0" collapsed="false">
      <c r="A221" s="215" t="s">
        <v>86</v>
      </c>
      <c r="B221" s="216" t="s">
        <v>42</v>
      </c>
      <c r="C221" s="17" t="n">
        <v>30000</v>
      </c>
      <c r="D221" s="17" t="n">
        <v>30000</v>
      </c>
      <c r="E221" s="17" t="n">
        <v>30000</v>
      </c>
      <c r="F221" s="17" t="n">
        <v>30000</v>
      </c>
      <c r="G221" s="17" t="n">
        <v>30000</v>
      </c>
      <c r="H221" s="227" t="n">
        <v>30000</v>
      </c>
      <c r="I221" s="227" t="n">
        <f aca="false">+H221</f>
        <v>30000</v>
      </c>
    </row>
    <row r="222" customFormat="false" ht="15" hidden="false" customHeight="false" outlineLevel="0" collapsed="false">
      <c r="A222" s="215" t="s">
        <v>739</v>
      </c>
      <c r="B222" s="216" t="s">
        <v>740</v>
      </c>
      <c r="C222" s="17" t="n">
        <v>12900</v>
      </c>
      <c r="D222" s="17" t="n">
        <v>12900</v>
      </c>
      <c r="E222" s="17" t="n">
        <v>13700</v>
      </c>
      <c r="F222" s="17" t="n">
        <v>14300</v>
      </c>
      <c r="G222" s="17" t="n">
        <v>14300</v>
      </c>
      <c r="H222" s="227" t="n">
        <v>13300</v>
      </c>
      <c r="I222" s="227" t="n">
        <f aca="false">+H222/1.1</f>
        <v>12090.9090909091</v>
      </c>
    </row>
    <row r="223" customFormat="false" ht="15" hidden="false" customHeight="false" outlineLevel="0" collapsed="false">
      <c r="A223" s="215" t="s">
        <v>741</v>
      </c>
      <c r="B223" s="216" t="s">
        <v>742</v>
      </c>
      <c r="C223" s="17" t="n">
        <v>30000</v>
      </c>
      <c r="D223" s="17" t="n">
        <v>30000</v>
      </c>
      <c r="E223" s="17" t="n">
        <v>30000</v>
      </c>
      <c r="F223" s="17" t="n">
        <v>30000</v>
      </c>
      <c r="G223" s="17" t="n">
        <v>30000</v>
      </c>
      <c r="H223" s="227" t="n">
        <v>30000</v>
      </c>
      <c r="I223" s="227" t="n">
        <f aca="false">+H223</f>
        <v>30000</v>
      </c>
    </row>
    <row r="224" customFormat="false" ht="15" hidden="false" customHeight="false" outlineLevel="0" collapsed="false">
      <c r="A224" s="215" t="n">
        <v>74560</v>
      </c>
      <c r="B224" s="216" t="s">
        <v>80</v>
      </c>
      <c r="C224" s="17" t="n">
        <v>9000</v>
      </c>
      <c r="D224" s="17" t="n">
        <v>11300</v>
      </c>
      <c r="E224" s="17" t="n">
        <v>11300</v>
      </c>
      <c r="F224" s="17" t="n">
        <v>11300</v>
      </c>
      <c r="G224" s="17" t="n">
        <v>11300</v>
      </c>
      <c r="H224" s="227" t="n">
        <v>10300</v>
      </c>
      <c r="I224" s="227" t="n">
        <f aca="false">+H224/1.1</f>
        <v>9363.63636363636</v>
      </c>
    </row>
    <row r="225" customFormat="false" ht="15" hidden="false" customHeight="false" outlineLevel="0" collapsed="false">
      <c r="A225" s="215" t="s">
        <v>88</v>
      </c>
      <c r="B225" s="216" t="s">
        <v>79</v>
      </c>
      <c r="C225" s="17" t="n">
        <v>30000</v>
      </c>
      <c r="D225" s="17" t="n">
        <v>30000</v>
      </c>
      <c r="E225" s="17" t="n">
        <v>30000</v>
      </c>
      <c r="F225" s="17" t="n">
        <v>30000</v>
      </c>
      <c r="G225" s="17" t="n">
        <v>30000</v>
      </c>
      <c r="H225" s="227" t="n">
        <v>30000</v>
      </c>
      <c r="I225" s="227" t="n">
        <f aca="false">+H225</f>
        <v>30000</v>
      </c>
    </row>
    <row r="226" customFormat="false" ht="15" hidden="false" customHeight="false" outlineLevel="0" collapsed="false">
      <c r="A226" s="215" t="s">
        <v>743</v>
      </c>
      <c r="B226" s="216" t="s">
        <v>744</v>
      </c>
      <c r="C226" s="17" t="n">
        <v>9000</v>
      </c>
      <c r="D226" s="17" t="n">
        <v>11300</v>
      </c>
      <c r="E226" s="17" t="n">
        <v>11300</v>
      </c>
      <c r="F226" s="17" t="n">
        <v>11300</v>
      </c>
      <c r="G226" s="17" t="n">
        <v>11300</v>
      </c>
      <c r="H226" s="227" t="n">
        <v>10300</v>
      </c>
      <c r="I226" s="227" t="n">
        <f aca="false">+H226/1.1</f>
        <v>9363.63636363636</v>
      </c>
    </row>
    <row r="227" customFormat="false" ht="15" hidden="false" customHeight="false" outlineLevel="0" collapsed="false">
      <c r="A227" s="215" t="s">
        <v>745</v>
      </c>
      <c r="B227" s="216" t="s">
        <v>746</v>
      </c>
      <c r="G227" s="17" t="n">
        <v>11300</v>
      </c>
      <c r="H227" s="227" t="n">
        <v>10300</v>
      </c>
      <c r="I227" s="227" t="n">
        <f aca="false">+H227/1.1</f>
        <v>9363.63636363636</v>
      </c>
    </row>
    <row r="228" customFormat="false" ht="15" hidden="false" customHeight="false" outlineLevel="0" collapsed="false">
      <c r="H228" s="248"/>
      <c r="I228" s="227"/>
    </row>
    <row r="229" customFormat="false" ht="15" hidden="false" customHeight="false" outlineLevel="0" collapsed="false">
      <c r="A229" s="215" t="n">
        <v>10512</v>
      </c>
      <c r="B229" s="216" t="s">
        <v>747</v>
      </c>
      <c r="C229" s="17" t="n">
        <v>13000</v>
      </c>
      <c r="D229" s="17" t="n">
        <v>13000</v>
      </c>
      <c r="E229" s="17" t="n">
        <v>13000</v>
      </c>
      <c r="F229" s="17" t="n">
        <v>13000</v>
      </c>
      <c r="G229" s="17" t="n">
        <v>13000</v>
      </c>
      <c r="H229" s="227" t="n">
        <v>13000</v>
      </c>
      <c r="I229" s="227" t="n">
        <f aca="false">+H229/1.1</f>
        <v>11818.1818181818</v>
      </c>
    </row>
    <row r="230" customFormat="false" ht="15" hidden="false" customHeight="false" outlineLevel="0" collapsed="false">
      <c r="A230" s="215" t="n">
        <v>132268</v>
      </c>
      <c r="B230" s="216" t="s">
        <v>748</v>
      </c>
      <c r="H230" s="248"/>
      <c r="I230" s="227"/>
    </row>
    <row r="231" customFormat="false" ht="15" hidden="false" customHeight="false" outlineLevel="0" collapsed="false">
      <c r="A231" s="215" t="n">
        <v>10114</v>
      </c>
      <c r="B231" s="216" t="s">
        <v>749</v>
      </c>
      <c r="C231" s="17" t="n">
        <v>100000</v>
      </c>
      <c r="D231" s="17" t="n">
        <v>100000</v>
      </c>
      <c r="E231" s="17" t="n">
        <v>100000</v>
      </c>
      <c r="F231" s="17" t="n">
        <v>100000</v>
      </c>
      <c r="G231" s="17" t="n">
        <v>100000</v>
      </c>
      <c r="H231" s="227" t="n">
        <v>100000</v>
      </c>
      <c r="I231" s="227" t="n">
        <f aca="false">H231</f>
        <v>100000</v>
      </c>
    </row>
    <row r="232" customFormat="false" ht="15" hidden="false" customHeight="false" outlineLevel="0" collapsed="false">
      <c r="A232" s="215" t="n">
        <v>10116</v>
      </c>
      <c r="B232" s="216" t="s">
        <v>750</v>
      </c>
      <c r="C232" s="17" t="n">
        <v>100000</v>
      </c>
      <c r="D232" s="17" t="n">
        <v>100000</v>
      </c>
      <c r="E232" s="17" t="n">
        <v>100000</v>
      </c>
      <c r="F232" s="17" t="n">
        <v>100000</v>
      </c>
      <c r="G232" s="17" t="n">
        <v>100000</v>
      </c>
      <c r="H232" s="227" t="n">
        <v>100000</v>
      </c>
      <c r="I232" s="227" t="n">
        <f aca="false">H232</f>
        <v>100000</v>
      </c>
    </row>
    <row r="233" customFormat="false" ht="15" hidden="false" customHeight="false" outlineLevel="0" collapsed="false">
      <c r="A233" s="215" t="n">
        <v>90002</v>
      </c>
      <c r="B233" s="216" t="s">
        <v>751</v>
      </c>
      <c r="C233" s="17" t="n">
        <v>185000</v>
      </c>
      <c r="D233" s="17" t="n">
        <v>189750</v>
      </c>
      <c r="E233" s="17" t="n">
        <v>189750</v>
      </c>
      <c r="F233" s="17" t="n">
        <v>189750</v>
      </c>
      <c r="G233" s="17" t="n">
        <v>189750</v>
      </c>
      <c r="H233" s="227" t="n">
        <v>189750</v>
      </c>
      <c r="I233" s="227" t="n">
        <f aca="false">H233</f>
        <v>189750</v>
      </c>
    </row>
    <row r="234" customFormat="false" ht="15" hidden="false" customHeight="false" outlineLevel="0" collapsed="false">
      <c r="A234" s="215" t="s">
        <v>752</v>
      </c>
      <c r="B234" s="216" t="s">
        <v>753</v>
      </c>
      <c r="C234" s="17" t="n">
        <v>185000</v>
      </c>
      <c r="D234" s="17" t="n">
        <v>189750</v>
      </c>
      <c r="E234" s="17" t="n">
        <v>189750</v>
      </c>
      <c r="F234" s="17" t="n">
        <v>189750</v>
      </c>
      <c r="G234" s="17" t="n">
        <v>189750</v>
      </c>
      <c r="H234" s="227" t="n">
        <v>189750</v>
      </c>
      <c r="I234" s="227" t="n">
        <f aca="false">H234</f>
        <v>189750</v>
      </c>
    </row>
    <row r="235" customFormat="false" ht="15" hidden="false" customHeight="false" outlineLevel="0" collapsed="false">
      <c r="A235" s="215" t="n">
        <v>33300</v>
      </c>
      <c r="B235" s="216" t="s">
        <v>754</v>
      </c>
      <c r="C235" s="17" t="n">
        <v>73700</v>
      </c>
      <c r="D235" s="17" t="n">
        <v>73700</v>
      </c>
      <c r="E235" s="17" t="n">
        <v>73700</v>
      </c>
      <c r="F235" s="17" t="n">
        <v>73700</v>
      </c>
      <c r="G235" s="17" t="n">
        <v>73700</v>
      </c>
      <c r="H235" s="227"/>
      <c r="I235" s="227"/>
    </row>
    <row r="236" customFormat="false" ht="15" hidden="false" customHeight="false" outlineLevel="0" collapsed="false">
      <c r="A236" s="215" t="n">
        <v>10555</v>
      </c>
      <c r="B236" s="216" t="s">
        <v>755</v>
      </c>
    </row>
    <row r="237" customFormat="false" ht="15" hidden="false" customHeight="false" outlineLevel="0" collapsed="false">
      <c r="A237" s="215" t="n">
        <v>15009</v>
      </c>
      <c r="B237" s="216" t="s">
        <v>756</v>
      </c>
    </row>
    <row r="238" customFormat="false" ht="15" hidden="false" customHeight="false" outlineLevel="0" collapsed="false">
      <c r="A238" s="215" t="n">
        <v>15510</v>
      </c>
      <c r="B238" s="216" t="s">
        <v>757</v>
      </c>
      <c r="H238" s="249"/>
    </row>
    <row r="239" customFormat="false" ht="15" hidden="false" customHeight="false" outlineLevel="0" collapsed="false">
      <c r="A239" s="215" t="n">
        <v>15511</v>
      </c>
      <c r="B239" s="216" t="s">
        <v>758</v>
      </c>
    </row>
    <row r="240" customFormat="false" ht="15" hidden="false" customHeight="false" outlineLevel="0" collapsed="false">
      <c r="A240" s="215" t="n">
        <v>15520</v>
      </c>
      <c r="B240" s="216" t="s">
        <v>759</v>
      </c>
    </row>
    <row r="241" customFormat="false" ht="15" hidden="false" customHeight="false" outlineLevel="0" collapsed="false">
      <c r="A241" s="215" t="n">
        <v>15530</v>
      </c>
      <c r="B241" s="216" t="s">
        <v>760</v>
      </c>
    </row>
    <row r="242" customFormat="false" ht="15" hidden="false" customHeight="false" outlineLevel="0" collapsed="false">
      <c r="A242" s="215" t="n">
        <v>15550</v>
      </c>
      <c r="B242" s="216" t="s">
        <v>761</v>
      </c>
    </row>
    <row r="243" customFormat="false" ht="15" hidden="false" customHeight="false" outlineLevel="0" collapsed="false">
      <c r="A243" s="215" t="n">
        <v>17110</v>
      </c>
      <c r="B243" s="216" t="s">
        <v>762</v>
      </c>
    </row>
    <row r="244" customFormat="false" ht="15" hidden="false" customHeight="false" outlineLevel="0" collapsed="false">
      <c r="A244" s="215" t="n">
        <v>17412</v>
      </c>
      <c r="B244" s="216" t="s">
        <v>763</v>
      </c>
    </row>
    <row r="245" customFormat="false" ht="15" hidden="false" customHeight="false" outlineLevel="0" collapsed="false">
      <c r="A245" s="215" t="n">
        <v>17413</v>
      </c>
      <c r="B245" s="216" t="s">
        <v>764</v>
      </c>
    </row>
    <row r="246" customFormat="false" ht="15" hidden="false" customHeight="false" outlineLevel="0" collapsed="false">
      <c r="A246" s="215" t="n">
        <v>17417</v>
      </c>
      <c r="B246" s="216" t="s">
        <v>765</v>
      </c>
    </row>
    <row r="247" customFormat="false" ht="15" hidden="false" customHeight="false" outlineLevel="0" collapsed="false">
      <c r="A247" s="215" t="n">
        <v>19310</v>
      </c>
      <c r="B247" s="216" t="s">
        <v>46</v>
      </c>
    </row>
    <row r="248" customFormat="false" ht="15" hidden="false" customHeight="false" outlineLevel="0" collapsed="false">
      <c r="A248" s="215" t="n">
        <v>19310</v>
      </c>
      <c r="B248" s="216" t="s">
        <v>46</v>
      </c>
    </row>
    <row r="249" customFormat="false" ht="15" hidden="false" customHeight="false" outlineLevel="0" collapsed="false">
      <c r="A249" s="215" t="n">
        <v>27110</v>
      </c>
      <c r="B249" s="216" t="s">
        <v>766</v>
      </c>
    </row>
    <row r="250" customFormat="false" ht="15" hidden="false" customHeight="false" outlineLevel="0" collapsed="false">
      <c r="A250" s="215" t="n">
        <v>27411</v>
      </c>
      <c r="B250" s="216" t="s">
        <v>767</v>
      </c>
    </row>
    <row r="251" customFormat="false" ht="15" hidden="false" customHeight="false" outlineLevel="0" collapsed="false">
      <c r="A251" s="215" t="n">
        <v>29310</v>
      </c>
      <c r="B251" s="216" t="s">
        <v>83</v>
      </c>
    </row>
    <row r="252" customFormat="false" ht="15" hidden="false" customHeight="false" outlineLevel="0" collapsed="false">
      <c r="A252" s="215" t="n">
        <v>29310</v>
      </c>
      <c r="B252" s="216" t="s">
        <v>83</v>
      </c>
    </row>
    <row r="253" customFormat="false" ht="15" hidden="false" customHeight="false" outlineLevel="0" collapsed="false">
      <c r="A253" s="215" t="n">
        <v>32886</v>
      </c>
      <c r="B253" s="216" t="s">
        <v>768</v>
      </c>
    </row>
    <row r="254" customFormat="false" ht="15" hidden="false" customHeight="false" outlineLevel="0" collapsed="false">
      <c r="A254" s="215" t="n">
        <v>33110</v>
      </c>
      <c r="B254" s="216" t="s">
        <v>769</v>
      </c>
    </row>
    <row r="255" customFormat="false" ht="15" hidden="false" customHeight="false" outlineLevel="0" collapsed="false">
      <c r="A255" s="215" t="n">
        <v>33111</v>
      </c>
      <c r="B255" s="216" t="s">
        <v>770</v>
      </c>
    </row>
    <row r="256" customFormat="false" ht="15" hidden="false" customHeight="false" outlineLevel="0" collapsed="false">
      <c r="A256" s="215" t="n">
        <v>33116</v>
      </c>
      <c r="B256" s="216" t="s">
        <v>771</v>
      </c>
    </row>
    <row r="257" customFormat="false" ht="15" hidden="false" customHeight="false" outlineLevel="0" collapsed="false">
      <c r="A257" s="215" t="n">
        <v>33120</v>
      </c>
      <c r="B257" s="216" t="s">
        <v>772</v>
      </c>
    </row>
    <row r="258" customFormat="false" ht="15" hidden="false" customHeight="false" outlineLevel="0" collapsed="false">
      <c r="A258" s="215" t="n">
        <v>50000</v>
      </c>
      <c r="B258" s="216" t="s">
        <v>773</v>
      </c>
    </row>
    <row r="259" customFormat="false" ht="15" hidden="false" customHeight="false" outlineLevel="0" collapsed="false">
      <c r="A259" s="215" t="n">
        <v>74597</v>
      </c>
      <c r="B259" s="216" t="s">
        <v>774</v>
      </c>
    </row>
    <row r="260" customFormat="false" ht="15" hidden="false" customHeight="false" outlineLevel="0" collapsed="false">
      <c r="A260" s="215" t="n">
        <v>81110</v>
      </c>
      <c r="B260" s="216" t="s">
        <v>775</v>
      </c>
    </row>
    <row r="261" customFormat="false" ht="15" hidden="false" customHeight="false" outlineLevel="0" collapsed="false">
      <c r="A261" s="215" t="n">
        <v>81111</v>
      </c>
      <c r="B261" s="216" t="s">
        <v>45</v>
      </c>
    </row>
    <row r="262" customFormat="false" ht="15" hidden="false" customHeight="false" outlineLevel="0" collapsed="false">
      <c r="A262" s="215" t="n">
        <v>81312</v>
      </c>
      <c r="B262" s="216" t="s">
        <v>776</v>
      </c>
    </row>
    <row r="263" customFormat="false" ht="15" hidden="false" customHeight="false" outlineLevel="0" collapsed="false">
      <c r="A263" s="215" t="n">
        <v>81512</v>
      </c>
      <c r="B263" s="216" t="s">
        <v>777</v>
      </c>
    </row>
    <row r="264" customFormat="false" ht="15" hidden="false" customHeight="false" outlineLevel="0" collapsed="false">
      <c r="A264" s="215" t="n">
        <v>81613</v>
      </c>
      <c r="B264" s="216" t="s">
        <v>778</v>
      </c>
    </row>
    <row r="265" customFormat="false" ht="15" hidden="false" customHeight="false" outlineLevel="0" collapsed="false">
      <c r="A265" s="215" t="n">
        <v>82111</v>
      </c>
      <c r="B265" s="216" t="s">
        <v>779</v>
      </c>
    </row>
    <row r="266" customFormat="false" ht="15" hidden="false" customHeight="false" outlineLevel="0" collapsed="false">
      <c r="A266" s="215" t="n">
        <v>82312</v>
      </c>
      <c r="B266" s="216" t="s">
        <v>780</v>
      </c>
    </row>
    <row r="267" customFormat="false" ht="15" hidden="false" customHeight="false" outlineLevel="0" collapsed="false">
      <c r="A267" s="215" t="n">
        <v>82512</v>
      </c>
      <c r="B267" s="216" t="s">
        <v>781</v>
      </c>
    </row>
    <row r="268" customFormat="false" ht="15" hidden="false" customHeight="false" outlineLevel="0" collapsed="false">
      <c r="A268" s="215" t="n">
        <v>82613</v>
      </c>
      <c r="B268" s="216" t="s">
        <v>782</v>
      </c>
    </row>
    <row r="269" customFormat="false" ht="15" hidden="false" customHeight="false" outlineLevel="0" collapsed="false">
      <c r="A269" s="215" t="n">
        <v>84121</v>
      </c>
      <c r="B269" s="216" t="s">
        <v>783</v>
      </c>
    </row>
    <row r="270" customFormat="false" ht="15" hidden="false" customHeight="false" outlineLevel="0" collapsed="false">
      <c r="A270" s="215" t="n">
        <v>84127</v>
      </c>
    </row>
    <row r="271" customFormat="false" ht="15" hidden="false" customHeight="false" outlineLevel="0" collapsed="false">
      <c r="A271" s="215" t="n">
        <v>84128</v>
      </c>
    </row>
    <row r="272" customFormat="false" ht="15" hidden="false" customHeight="false" outlineLevel="0" collapsed="false">
      <c r="A272" s="215" t="n">
        <v>90018</v>
      </c>
      <c r="B272" s="216" t="s">
        <v>784</v>
      </c>
    </row>
    <row r="273" customFormat="false" ht="15" hidden="false" customHeight="false" outlineLevel="0" collapsed="false">
      <c r="A273" s="215" t="n">
        <v>90026</v>
      </c>
      <c r="B273" s="216" t="s">
        <v>785</v>
      </c>
    </row>
    <row r="274" customFormat="false" ht="15" hidden="false" customHeight="false" outlineLevel="0" collapsed="false">
      <c r="A274" s="215" t="n">
        <v>92002</v>
      </c>
      <c r="B274" s="216" t="s">
        <v>786</v>
      </c>
    </row>
    <row r="275" customFormat="false" ht="15" hidden="false" customHeight="false" outlineLevel="0" collapsed="false">
      <c r="A275" s="215" t="n">
        <v>94002</v>
      </c>
      <c r="B275" s="216" t="s">
        <v>787</v>
      </c>
    </row>
    <row r="276" customFormat="false" ht="15" hidden="false" customHeight="false" outlineLevel="0" collapsed="false">
      <c r="A276" s="215" t="n">
        <v>94013</v>
      </c>
      <c r="B276" s="216" t="s">
        <v>788</v>
      </c>
    </row>
    <row r="277" customFormat="false" ht="15" hidden="false" customHeight="false" outlineLevel="0" collapsed="false">
      <c r="A277" s="215" t="n">
        <v>94023</v>
      </c>
      <c r="B277" s="216" t="s">
        <v>789</v>
      </c>
    </row>
    <row r="278" customFormat="false" ht="15" hidden="false" customHeight="false" outlineLevel="0" collapsed="false">
      <c r="A278" s="215" t="n">
        <v>70022</v>
      </c>
      <c r="B278" s="216" t="s">
        <v>48</v>
      </c>
    </row>
    <row r="279" customFormat="false" ht="15" hidden="false" customHeight="false" outlineLevel="0" collapsed="false">
      <c r="A279" s="215" t="n">
        <v>10269549</v>
      </c>
      <c r="B279" s="216" t="s">
        <v>790</v>
      </c>
    </row>
    <row r="280" customFormat="false" ht="15" hidden="false" customHeight="false" outlineLevel="0" collapsed="false">
      <c r="A280" s="215" t="n">
        <v>10345439</v>
      </c>
      <c r="B280" s="216" t="s">
        <v>47</v>
      </c>
    </row>
    <row r="281" customFormat="false" ht="15" hidden="false" customHeight="false" outlineLevel="0" collapsed="false">
      <c r="A281" s="215" t="n">
        <v>1020003876</v>
      </c>
    </row>
    <row r="282" customFormat="false" ht="15" hidden="false" customHeight="false" outlineLevel="0" collapsed="false">
      <c r="A282" s="215" t="n">
        <v>1020005984</v>
      </c>
    </row>
    <row r="283" customFormat="false" ht="15" hidden="false" customHeight="false" outlineLevel="0" collapsed="false">
      <c r="A283" s="215" t="s">
        <v>791</v>
      </c>
      <c r="B283" s="216" t="s">
        <v>792</v>
      </c>
    </row>
    <row r="284" customFormat="false" ht="15" hidden="false" customHeight="false" outlineLevel="0" collapsed="false">
      <c r="A284" s="17" t="s">
        <v>793</v>
      </c>
      <c r="B284" s="250" t="s">
        <v>794</v>
      </c>
    </row>
    <row r="285" customFormat="false" ht="15" hidden="false" customHeight="false" outlineLevel="0" collapsed="false">
      <c r="A285" s="17" t="s">
        <v>795</v>
      </c>
      <c r="B285" s="250" t="s">
        <v>796</v>
      </c>
    </row>
    <row r="286" customFormat="false" ht="15" hidden="false" customHeight="false" outlineLevel="0" collapsed="false">
      <c r="A286" s="215" t="s">
        <v>797</v>
      </c>
      <c r="B286" s="216" t="s">
        <v>798</v>
      </c>
    </row>
    <row r="287" customFormat="false" ht="15" hidden="false" customHeight="false" outlineLevel="0" collapsed="false">
      <c r="A287" s="215" t="s">
        <v>88</v>
      </c>
      <c r="B287" s="216" t="s">
        <v>79</v>
      </c>
    </row>
    <row r="288" customFormat="false" ht="15" hidden="false" customHeight="false" outlineLevel="0" collapsed="false">
      <c r="A288" s="215" t="s">
        <v>88</v>
      </c>
      <c r="B288" s="216" t="s">
        <v>79</v>
      </c>
    </row>
    <row r="289" customFormat="false" ht="15" hidden="false" customHeight="false" outlineLevel="0" collapsed="false">
      <c r="A289" s="215" t="s">
        <v>799</v>
      </c>
      <c r="B289" s="216" t="s">
        <v>800</v>
      </c>
    </row>
    <row r="290" customFormat="false" ht="15" hidden="false" customHeight="false" outlineLevel="0" collapsed="false">
      <c r="A290" s="215" t="s">
        <v>801</v>
      </c>
      <c r="B290" s="216" t="s">
        <v>802</v>
      </c>
    </row>
    <row r="291" customFormat="false" ht="15" hidden="false" customHeight="false" outlineLevel="0" collapsed="false">
      <c r="A291" s="215" t="s">
        <v>803</v>
      </c>
      <c r="B291" s="216" t="s">
        <v>804</v>
      </c>
    </row>
    <row r="292" customFormat="false" ht="15" hidden="false" customHeight="false" outlineLevel="0" collapsed="false">
      <c r="A292" s="215" t="s">
        <v>805</v>
      </c>
      <c r="B292" s="216" t="s">
        <v>806</v>
      </c>
    </row>
    <row r="293" customFormat="false" ht="15" hidden="false" customHeight="false" outlineLevel="0" collapsed="false">
      <c r="A293" s="215" t="s">
        <v>807</v>
      </c>
      <c r="B293" s="216" t="s">
        <v>808</v>
      </c>
    </row>
    <row r="294" customFormat="false" ht="15" hidden="false" customHeight="false" outlineLevel="0" collapsed="false">
      <c r="A294" s="215" t="s">
        <v>809</v>
      </c>
      <c r="B294" s="216" t="s">
        <v>810</v>
      </c>
    </row>
    <row r="295" customFormat="false" ht="15" hidden="false" customHeight="false" outlineLevel="0" collapsed="false">
      <c r="A295" s="215" t="s">
        <v>811</v>
      </c>
      <c r="B295" s="216" t="s">
        <v>812</v>
      </c>
    </row>
    <row r="296" customFormat="false" ht="15" hidden="false" customHeight="false" outlineLevel="0" collapsed="false">
      <c r="A296" s="215" t="s">
        <v>813</v>
      </c>
      <c r="B296" s="216" t="s">
        <v>814</v>
      </c>
    </row>
    <row r="297" customFormat="false" ht="15" hidden="false" customHeight="false" outlineLevel="0" collapsed="false">
      <c r="A297" s="215" t="s">
        <v>815</v>
      </c>
      <c r="B297" s="216" t="s">
        <v>816</v>
      </c>
    </row>
    <row r="298" customFormat="false" ht="15" hidden="false" customHeight="false" outlineLevel="0" collapsed="false">
      <c r="A298" s="215" t="s">
        <v>817</v>
      </c>
      <c r="B298" s="216" t="s">
        <v>818</v>
      </c>
    </row>
    <row r="299" customFormat="false" ht="15" hidden="false" customHeight="false" outlineLevel="0" collapsed="false">
      <c r="A299" s="215" t="n">
        <v>2</v>
      </c>
      <c r="B299" s="216" t="s">
        <v>819</v>
      </c>
    </row>
  </sheetData>
  <autoFilter ref="A3:L218"/>
  <mergeCells count="3">
    <mergeCell ref="A2:A3"/>
    <mergeCell ref="B2:B3"/>
    <mergeCell ref="C2:I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8.71484375" defaultRowHeight="15" zeroHeight="false" outlineLevelRow="0" outlineLevelCol="0"/>
  <cols>
    <col collapsed="false" customWidth="true" hidden="false" outlineLevel="0" max="1" min="1" style="251" width="9.57"/>
    <col collapsed="false" customWidth="true" hidden="false" outlineLevel="0" max="2" min="2" style="251" width="43.57"/>
    <col collapsed="false" customWidth="true" hidden="false" outlineLevel="0" max="3" min="3" style="252" width="19.14"/>
    <col collapsed="false" customWidth="true" hidden="false" outlineLevel="0" max="4" min="4" style="252" width="18.43"/>
    <col collapsed="false" customWidth="true" hidden="false" outlineLevel="0" max="5" min="5" style="252" width="10.28"/>
    <col collapsed="false" customWidth="false" hidden="false" outlineLevel="0" max="1024" min="6" style="20" width="8.71"/>
  </cols>
  <sheetData>
    <row r="1" customFormat="false" ht="15" hidden="false" customHeight="false" outlineLevel="0" collapsed="false">
      <c r="A1" s="253" t="s">
        <v>369</v>
      </c>
    </row>
    <row r="2" customFormat="false" ht="15" hidden="false" customHeight="false" outlineLevel="0" collapsed="false">
      <c r="A2" s="253" t="s">
        <v>820</v>
      </c>
    </row>
    <row r="3" customFormat="false" ht="15" hidden="false" customHeight="false" outlineLevel="0" collapsed="false">
      <c r="A3" s="253" t="s">
        <v>252</v>
      </c>
    </row>
    <row r="4" customFormat="false" ht="15" hidden="false" customHeight="false" outlineLevel="0" collapsed="false">
      <c r="A4" s="254"/>
      <c r="B4" s="255"/>
      <c r="C4" s="256"/>
      <c r="D4" s="256"/>
      <c r="E4" s="256"/>
    </row>
    <row r="5" customFormat="false" ht="15" hidden="false" customHeight="false" outlineLevel="0" collapsed="false">
      <c r="A5" s="257" t="s">
        <v>370</v>
      </c>
      <c r="B5" s="258" t="s">
        <v>371</v>
      </c>
      <c r="C5" s="259" t="s">
        <v>372</v>
      </c>
      <c r="D5" s="259" t="s">
        <v>821</v>
      </c>
      <c r="E5" s="260" t="s">
        <v>822</v>
      </c>
    </row>
    <row r="6" customFormat="false" ht="15" hidden="false" customHeight="false" outlineLevel="0" collapsed="false">
      <c r="A6" s="261"/>
      <c r="B6" s="262"/>
      <c r="C6" s="263"/>
      <c r="D6" s="263"/>
      <c r="E6" s="263"/>
    </row>
    <row r="7" customFormat="false" ht="15" hidden="false" customHeight="false" outlineLevel="0" collapsed="false">
      <c r="A7" s="264" t="n">
        <v>110101</v>
      </c>
      <c r="B7" s="265" t="s">
        <v>823</v>
      </c>
      <c r="C7" s="194" t="n">
        <v>631521861.200001</v>
      </c>
      <c r="D7" s="167" t="n">
        <v>623255680.119999</v>
      </c>
      <c r="E7" s="266" t="n">
        <f aca="false">(C7-D7)/C7</f>
        <v>0.0130893031387617</v>
      </c>
    </row>
    <row r="8" customFormat="false" ht="15" hidden="false" customHeight="false" outlineLevel="0" collapsed="false">
      <c r="A8" s="165" t="n">
        <v>110102</v>
      </c>
      <c r="B8" s="166" t="s">
        <v>824</v>
      </c>
      <c r="C8" s="194" t="n">
        <v>13000000</v>
      </c>
      <c r="D8" s="167" t="n">
        <v>13000000</v>
      </c>
      <c r="E8" s="266" t="n">
        <f aca="false">(C8-D8)/C8</f>
        <v>0</v>
      </c>
    </row>
    <row r="9" customFormat="false" ht="15" hidden="false" customHeight="false" outlineLevel="0" collapsed="false">
      <c r="A9" s="165" t="n">
        <v>110201</v>
      </c>
      <c r="B9" s="166" t="s">
        <v>825</v>
      </c>
      <c r="C9" s="194" t="n">
        <v>143367465.360016</v>
      </c>
      <c r="D9" s="167" t="n">
        <v>106760352.38002</v>
      </c>
      <c r="E9" s="266" t="n">
        <f aca="false">(C9-D9)/C9</f>
        <v>0.255337658987485</v>
      </c>
    </row>
    <row r="10" customFormat="false" ht="15" hidden="false" customHeight="false" outlineLevel="0" collapsed="false">
      <c r="A10" s="165" t="s">
        <v>114</v>
      </c>
      <c r="B10" s="166" t="s">
        <v>826</v>
      </c>
      <c r="C10" s="194" t="n">
        <v>6317959</v>
      </c>
      <c r="D10" s="167" t="n">
        <v>10493559</v>
      </c>
      <c r="E10" s="266" t="n">
        <f aca="false">(C10-D10)/C10</f>
        <v>-0.660909638698193</v>
      </c>
    </row>
    <row r="11" customFormat="false" ht="15" hidden="false" customHeight="false" outlineLevel="0" collapsed="false">
      <c r="A11" s="165" t="n">
        <v>110210</v>
      </c>
      <c r="B11" s="166" t="s">
        <v>827</v>
      </c>
      <c r="C11" s="194" t="n">
        <v>3619426366.48</v>
      </c>
      <c r="D11" s="167" t="n">
        <v>3344440001.94998</v>
      </c>
      <c r="E11" s="266" t="n">
        <f aca="false">(C11-D11)/C11</f>
        <v>0.075975123316971</v>
      </c>
    </row>
    <row r="12" customFormat="false" ht="15" hidden="false" customHeight="false" outlineLevel="0" collapsed="false">
      <c r="A12" s="165" t="n">
        <v>110212</v>
      </c>
      <c r="B12" s="166" t="s">
        <v>828</v>
      </c>
      <c r="C12" s="194" t="n">
        <v>2762211980.98</v>
      </c>
      <c r="D12" s="167" t="n">
        <v>1830926398.77</v>
      </c>
      <c r="E12" s="266" t="n">
        <f aca="false">(C12-D12)/C12</f>
        <v>0.33715210440858</v>
      </c>
    </row>
    <row r="13" customFormat="false" ht="15" hidden="false" customHeight="false" outlineLevel="0" collapsed="false">
      <c r="A13" s="165" t="n">
        <v>110301</v>
      </c>
      <c r="B13" s="166" t="s">
        <v>829</v>
      </c>
      <c r="C13" s="194" t="n">
        <v>0</v>
      </c>
      <c r="D13" s="167" t="n">
        <v>0</v>
      </c>
      <c r="E13" s="266" t="e">
        <f aca="false">(C13-D13)/C13</f>
        <v>#DIV/0!</v>
      </c>
    </row>
    <row r="14" customFormat="false" ht="15" hidden="false" customHeight="false" outlineLevel="0" collapsed="false">
      <c r="A14" s="169"/>
      <c r="B14" s="267"/>
      <c r="C14" s="268"/>
      <c r="D14" s="268"/>
      <c r="E14" s="268"/>
    </row>
    <row r="15" customFormat="false" ht="15" hidden="false" customHeight="false" outlineLevel="0" collapsed="false">
      <c r="A15" s="173"/>
      <c r="B15" s="269" t="s">
        <v>830</v>
      </c>
      <c r="C15" s="175" t="n">
        <f aca="false">SUM(C7:C13)</f>
        <v>7175845633.02001</v>
      </c>
      <c r="D15" s="175" t="n">
        <f aca="false">SUM(D7:D13)</f>
        <v>5928875992.22</v>
      </c>
      <c r="E15" s="270" t="n">
        <f aca="false">(C15-D15)/C15</f>
        <v>0.173773197553473</v>
      </c>
    </row>
    <row r="16" customFormat="false" ht="15" hidden="false" customHeight="false" outlineLevel="0" collapsed="false">
      <c r="A16" s="163"/>
      <c r="B16" s="271"/>
      <c r="C16" s="272"/>
      <c r="D16" s="272"/>
      <c r="E16" s="272"/>
    </row>
    <row r="17" customFormat="false" ht="15" hidden="false" customHeight="false" outlineLevel="0" collapsed="false">
      <c r="A17" s="165" t="n">
        <v>130120</v>
      </c>
      <c r="B17" s="166" t="s">
        <v>831</v>
      </c>
      <c r="C17" s="194" t="n">
        <v>3702075322.84</v>
      </c>
      <c r="D17" s="167" t="n">
        <v>4960916964.8667</v>
      </c>
      <c r="E17" s="266" t="n">
        <f aca="false">(C17-D17)/C17</f>
        <v>-0.340036744865849</v>
      </c>
    </row>
    <row r="18" customFormat="false" ht="15" hidden="false" customHeight="false" outlineLevel="0" collapsed="false">
      <c r="A18" s="165" t="n">
        <v>130121</v>
      </c>
      <c r="B18" s="166" t="s">
        <v>832</v>
      </c>
      <c r="C18" s="171"/>
      <c r="D18" s="171"/>
      <c r="E18" s="171"/>
    </row>
    <row r="19" customFormat="false" ht="15" hidden="false" customHeight="false" outlineLevel="0" collapsed="false">
      <c r="A19" s="169"/>
      <c r="B19" s="170"/>
      <c r="C19" s="171"/>
      <c r="D19" s="171"/>
      <c r="E19" s="171"/>
    </row>
    <row r="20" customFormat="false" ht="15" hidden="false" customHeight="false" outlineLevel="0" collapsed="false">
      <c r="A20" s="173"/>
      <c r="B20" s="174" t="s">
        <v>833</v>
      </c>
      <c r="C20" s="175" t="n">
        <f aca="false">SUM(C17:C18)</f>
        <v>3702075322.84</v>
      </c>
      <c r="D20" s="175" t="n">
        <f aca="false">SUM(D17:D18)</f>
        <v>4960916964.8667</v>
      </c>
      <c r="E20" s="270" t="n">
        <f aca="false">(C20-D20)/C20</f>
        <v>-0.340036744865849</v>
      </c>
    </row>
    <row r="21" customFormat="false" ht="15" hidden="false" customHeight="false" outlineLevel="0" collapsed="false">
      <c r="A21" s="163"/>
      <c r="B21" s="193"/>
      <c r="C21" s="194"/>
      <c r="D21" s="194"/>
      <c r="E21" s="194"/>
    </row>
    <row r="22" customFormat="false" ht="15" hidden="false" customHeight="false" outlineLevel="0" collapsed="false">
      <c r="A22" s="165" t="n">
        <v>130130</v>
      </c>
      <c r="B22" s="166" t="s">
        <v>834</v>
      </c>
      <c r="C22" s="194" t="n">
        <v>1666978069.69631</v>
      </c>
      <c r="D22" s="167" t="n">
        <v>2461122940.87016</v>
      </c>
      <c r="E22" s="266" t="n">
        <f aca="false">(C22-D22)/C22</f>
        <v>-0.476397911652505</v>
      </c>
    </row>
    <row r="23" customFormat="false" ht="15" hidden="false" customHeight="false" outlineLevel="0" collapsed="false">
      <c r="A23" s="165" t="n">
        <v>130131</v>
      </c>
      <c r="B23" s="166" t="s">
        <v>835</v>
      </c>
      <c r="C23" s="194" t="n">
        <v>285768626</v>
      </c>
      <c r="D23" s="167" t="n">
        <v>179673625</v>
      </c>
      <c r="E23" s="266" t="n">
        <f aca="false">(C23-D23)/C23</f>
        <v>0.371261892829341</v>
      </c>
    </row>
    <row r="24" customFormat="false" ht="15" hidden="false" customHeight="false" outlineLevel="0" collapsed="false">
      <c r="A24" s="165" t="n">
        <v>130501</v>
      </c>
      <c r="B24" s="166" t="s">
        <v>836</v>
      </c>
      <c r="C24" s="194" t="n">
        <v>3415000</v>
      </c>
      <c r="D24" s="167" t="n">
        <v>6029500</v>
      </c>
      <c r="E24" s="266" t="n">
        <f aca="false">(C24-D24)/C24</f>
        <v>-0.765592972181552</v>
      </c>
    </row>
    <row r="25" customFormat="false" ht="15" hidden="false" customHeight="false" outlineLevel="0" collapsed="false">
      <c r="A25" s="165" t="n">
        <v>130504</v>
      </c>
      <c r="B25" s="166" t="s">
        <v>837</v>
      </c>
      <c r="C25" s="194" t="n">
        <v>0</v>
      </c>
      <c r="D25" s="167" t="n">
        <v>0</v>
      </c>
      <c r="E25" s="266" t="e">
        <f aca="false">(C25-D25)/C25</f>
        <v>#DIV/0!</v>
      </c>
    </row>
    <row r="26" customFormat="false" ht="15" hidden="false" customHeight="false" outlineLevel="0" collapsed="false">
      <c r="A26" s="165" t="n">
        <v>130506</v>
      </c>
      <c r="B26" s="166" t="s">
        <v>838</v>
      </c>
      <c r="C26" s="194" t="n">
        <v>0</v>
      </c>
      <c r="D26" s="167" t="n">
        <v>0</v>
      </c>
      <c r="E26" s="266" t="e">
        <f aca="false">(C26-D26)/C26</f>
        <v>#DIV/0!</v>
      </c>
    </row>
    <row r="27" customFormat="false" ht="15" hidden="false" customHeight="false" outlineLevel="0" collapsed="false">
      <c r="A27" s="165" t="n">
        <v>130507</v>
      </c>
      <c r="B27" s="166" t="s">
        <v>839</v>
      </c>
      <c r="C27" s="194" t="n">
        <v>0</v>
      </c>
      <c r="D27" s="167" t="n">
        <v>3413254.6</v>
      </c>
      <c r="E27" s="266" t="e">
        <f aca="false">(C27-D27)/C27</f>
        <v>#DIV/0!</v>
      </c>
    </row>
    <row r="28" customFormat="false" ht="15" hidden="false" customHeight="false" outlineLevel="0" collapsed="false">
      <c r="A28" s="169"/>
      <c r="B28" s="170"/>
      <c r="C28" s="171"/>
      <c r="D28" s="171"/>
      <c r="E28" s="171"/>
    </row>
    <row r="29" customFormat="false" ht="15" hidden="false" customHeight="false" outlineLevel="0" collapsed="false">
      <c r="A29" s="173"/>
      <c r="B29" s="174" t="s">
        <v>840</v>
      </c>
      <c r="C29" s="175" t="n">
        <f aca="false">SUM(C22:C27)</f>
        <v>1956161695.69631</v>
      </c>
      <c r="D29" s="175" t="n">
        <f aca="false">SUM(D22:D27)</f>
        <v>2650239320.47016</v>
      </c>
      <c r="E29" s="270" t="n">
        <f aca="false">(C29-D29)/C29</f>
        <v>-0.354816080031045</v>
      </c>
    </row>
    <row r="30" customFormat="false" ht="15" hidden="false" customHeight="false" outlineLevel="0" collapsed="false">
      <c r="A30" s="163"/>
      <c r="B30" s="193"/>
      <c r="C30" s="194"/>
      <c r="D30" s="194"/>
      <c r="E30" s="194"/>
    </row>
    <row r="31" customFormat="false" ht="15" hidden="false" customHeight="false" outlineLevel="0" collapsed="false">
      <c r="A31" s="165" t="n">
        <v>140301</v>
      </c>
      <c r="B31" s="166" t="s">
        <v>841</v>
      </c>
      <c r="C31" s="167" t="n">
        <v>569605999</v>
      </c>
      <c r="D31" s="167" t="n">
        <v>569605999</v>
      </c>
      <c r="E31" s="266" t="n">
        <f aca="false">(C31-D31)/C31</f>
        <v>0</v>
      </c>
    </row>
    <row r="32" customFormat="false" ht="15" hidden="false" customHeight="false" outlineLevel="0" collapsed="false">
      <c r="A32" s="169"/>
      <c r="B32" s="170"/>
      <c r="C32" s="171"/>
      <c r="D32" s="171"/>
      <c r="E32" s="171"/>
    </row>
    <row r="33" customFormat="false" ht="15" hidden="false" customHeight="false" outlineLevel="0" collapsed="false">
      <c r="A33" s="173"/>
      <c r="B33" s="174" t="s">
        <v>842</v>
      </c>
      <c r="C33" s="175" t="n">
        <f aca="false">C31</f>
        <v>569605999</v>
      </c>
      <c r="D33" s="175" t="n">
        <f aca="false">D31</f>
        <v>569605999</v>
      </c>
      <c r="E33" s="270" t="n">
        <f aca="false">(C33-D33)/C33</f>
        <v>0</v>
      </c>
    </row>
    <row r="34" customFormat="false" ht="15" hidden="false" customHeight="false" outlineLevel="0" collapsed="false">
      <c r="A34" s="163"/>
      <c r="B34" s="193"/>
      <c r="C34" s="194"/>
      <c r="D34" s="194"/>
      <c r="E34" s="194"/>
    </row>
    <row r="35" customFormat="false" ht="15" hidden="false" customHeight="false" outlineLevel="0" collapsed="false">
      <c r="A35" s="165" t="n">
        <v>150101</v>
      </c>
      <c r="B35" s="166" t="s">
        <v>843</v>
      </c>
      <c r="C35" s="194" t="n">
        <v>0</v>
      </c>
      <c r="D35" s="167" t="n">
        <v>0</v>
      </c>
      <c r="E35" s="266" t="e">
        <f aca="false">(C35-D35)/C35</f>
        <v>#DIV/0!</v>
      </c>
    </row>
    <row r="36" customFormat="false" ht="15" hidden="false" customHeight="false" outlineLevel="0" collapsed="false">
      <c r="A36" s="169"/>
      <c r="B36" s="170"/>
      <c r="C36" s="171"/>
      <c r="D36" s="171"/>
      <c r="E36" s="171"/>
    </row>
    <row r="37" customFormat="false" ht="15" hidden="false" customHeight="false" outlineLevel="0" collapsed="false">
      <c r="A37" s="173"/>
      <c r="B37" s="174" t="s">
        <v>844</v>
      </c>
      <c r="C37" s="175" t="n">
        <f aca="false">SUM(C35:C35)</f>
        <v>0</v>
      </c>
      <c r="D37" s="175" t="n">
        <f aca="false">SUM(D35:D35)</f>
        <v>0</v>
      </c>
      <c r="E37" s="270" t="e">
        <f aca="false">(C37-D37)/C37</f>
        <v>#DIV/0!</v>
      </c>
    </row>
    <row r="38" customFormat="false" ht="15" hidden="false" customHeight="false" outlineLevel="0" collapsed="false">
      <c r="A38" s="163"/>
      <c r="B38" s="193"/>
      <c r="C38" s="194"/>
      <c r="D38" s="194"/>
      <c r="E38" s="194"/>
    </row>
    <row r="39" customFormat="false" ht="15" hidden="false" customHeight="false" outlineLevel="0" collapsed="false">
      <c r="A39" s="165" t="n">
        <v>160101</v>
      </c>
      <c r="B39" s="166" t="s">
        <v>845</v>
      </c>
      <c r="C39" s="194" t="n">
        <v>14842151378.5606</v>
      </c>
      <c r="D39" s="167" t="n">
        <v>15655283345.0757</v>
      </c>
      <c r="E39" s="266" t="n">
        <f aca="false">(C39-D39)/C39</f>
        <v>-0.0547853168840285</v>
      </c>
    </row>
    <row r="40" customFormat="false" ht="15" hidden="false" customHeight="false" outlineLevel="0" collapsed="false">
      <c r="A40" s="165" t="n">
        <v>161101</v>
      </c>
      <c r="B40" s="166" t="s">
        <v>846</v>
      </c>
      <c r="C40" s="194" t="n">
        <v>235771300.000001</v>
      </c>
      <c r="D40" s="167" t="n">
        <v>214538063.636366</v>
      </c>
      <c r="E40" s="266" t="n">
        <f aca="false">(C40-D40)/C40</f>
        <v>0.0900586134259555</v>
      </c>
    </row>
    <row r="41" customFormat="false" ht="15" hidden="false" customHeight="false" outlineLevel="0" collapsed="false">
      <c r="A41" s="169"/>
      <c r="B41" s="170"/>
      <c r="C41" s="171"/>
      <c r="D41" s="171"/>
      <c r="E41" s="171"/>
    </row>
    <row r="42" customFormat="false" ht="15" hidden="false" customHeight="false" outlineLevel="0" collapsed="false">
      <c r="A42" s="273"/>
      <c r="B42" s="274" t="s">
        <v>847</v>
      </c>
      <c r="C42" s="275" t="n">
        <f aca="false">SUM(C39:C40)</f>
        <v>15077922678.5606</v>
      </c>
      <c r="D42" s="275" t="n">
        <f aca="false">SUM(D39:D40)</f>
        <v>15869821408.7121</v>
      </c>
      <c r="E42" s="270" t="n">
        <f aca="false">(C42-D42)/C42</f>
        <v>-0.0525204132580897</v>
      </c>
    </row>
    <row r="43" customFormat="false" ht="15.75" hidden="false" customHeight="false" outlineLevel="0" collapsed="false">
      <c r="A43" s="169"/>
      <c r="B43" s="170"/>
      <c r="C43" s="171"/>
      <c r="D43" s="171"/>
      <c r="E43" s="171"/>
    </row>
    <row r="44" customFormat="false" ht="15.75" hidden="false" customHeight="false" outlineLevel="0" collapsed="false">
      <c r="A44" s="276"/>
      <c r="B44" s="277" t="s">
        <v>848</v>
      </c>
      <c r="C44" s="278" t="n">
        <f aca="false">C15+C20+C29+C37+C33+C42</f>
        <v>28481611329.1169</v>
      </c>
      <c r="D44" s="278" t="n">
        <f aca="false">D15+D20+D29+D37+D33+D42</f>
        <v>29979459685.269</v>
      </c>
      <c r="E44" s="279" t="n">
        <f aca="false">(C44-D44)/C44</f>
        <v>-0.0525900146183374</v>
      </c>
    </row>
    <row r="45" customFormat="false" ht="15" hidden="false" customHeight="false" outlineLevel="0" collapsed="false">
      <c r="A45" s="163"/>
      <c r="B45" s="193"/>
      <c r="C45" s="194"/>
      <c r="D45" s="194"/>
      <c r="E45" s="194"/>
    </row>
    <row r="46" customFormat="false" ht="15" hidden="false" customHeight="false" outlineLevel="0" collapsed="false">
      <c r="A46" s="165" t="n">
        <v>211001</v>
      </c>
      <c r="B46" s="166" t="s">
        <v>849</v>
      </c>
      <c r="C46" s="194" t="n">
        <v>14148311405.7603</v>
      </c>
      <c r="D46" s="167" t="n">
        <v>10868132373</v>
      </c>
      <c r="E46" s="266" t="n">
        <f aca="false">(C46-D46)/C46</f>
        <v>0.231842439616138</v>
      </c>
    </row>
    <row r="47" customFormat="false" ht="15" hidden="false" customHeight="false" outlineLevel="0" collapsed="false">
      <c r="A47" s="169"/>
      <c r="B47" s="170"/>
      <c r="C47" s="171"/>
      <c r="D47" s="171"/>
      <c r="E47" s="171"/>
    </row>
    <row r="48" customFormat="false" ht="15" hidden="false" customHeight="false" outlineLevel="0" collapsed="false">
      <c r="A48" s="280"/>
      <c r="B48" s="281" t="s">
        <v>850</v>
      </c>
      <c r="C48" s="282" t="n">
        <f aca="false">SUM(C46:C46)</f>
        <v>14148311405.7603</v>
      </c>
      <c r="D48" s="282" t="n">
        <f aca="false">SUM(D46:D46)</f>
        <v>10868132373</v>
      </c>
      <c r="E48" s="283" t="n">
        <f aca="false">(C48-D48)/C48</f>
        <v>0.231842439616138</v>
      </c>
    </row>
    <row r="49" customFormat="false" ht="15" hidden="false" customHeight="false" outlineLevel="0" collapsed="false">
      <c r="A49" s="163"/>
      <c r="B49" s="193"/>
      <c r="C49" s="194"/>
      <c r="D49" s="194"/>
      <c r="E49" s="194"/>
    </row>
    <row r="50" customFormat="false" ht="15" hidden="false" customHeight="false" outlineLevel="0" collapsed="false">
      <c r="A50" s="165" t="n">
        <v>311110</v>
      </c>
      <c r="B50" s="166" t="s">
        <v>851</v>
      </c>
      <c r="C50" s="194" t="n">
        <v>737432093.319997</v>
      </c>
      <c r="D50" s="167" t="n">
        <v>848336623.379997</v>
      </c>
      <c r="E50" s="266" t="n">
        <f aca="false">(C50-D50)/C50</f>
        <v>-0.150392871512679</v>
      </c>
    </row>
    <row r="51" customFormat="false" ht="15" hidden="false" customHeight="false" outlineLevel="0" collapsed="false">
      <c r="A51" s="165" t="n">
        <v>311116</v>
      </c>
      <c r="B51" s="166" t="s">
        <v>852</v>
      </c>
      <c r="C51" s="194" t="n">
        <v>2154767094</v>
      </c>
      <c r="D51" s="167" t="n">
        <v>5487486444</v>
      </c>
      <c r="E51" s="266" t="n">
        <f aca="false">(C51-D51)/C51</f>
        <v>-1.54667265862749</v>
      </c>
    </row>
    <row r="52" customFormat="false" ht="15" hidden="false" customHeight="false" outlineLevel="0" collapsed="false">
      <c r="A52" s="165" t="n">
        <v>311117</v>
      </c>
      <c r="B52" s="166" t="s">
        <v>853</v>
      </c>
      <c r="C52" s="194" t="n">
        <v>2762211980.98</v>
      </c>
      <c r="D52" s="167" t="n">
        <v>1830926398.77</v>
      </c>
      <c r="E52" s="266" t="n">
        <f aca="false">(C52-D52)/C52</f>
        <v>0.33715210440858</v>
      </c>
    </row>
    <row r="53" customFormat="false" ht="15" hidden="false" customHeight="false" outlineLevel="0" collapsed="false">
      <c r="A53" s="169"/>
      <c r="B53" s="170"/>
      <c r="C53" s="171"/>
      <c r="D53" s="171"/>
      <c r="E53" s="171"/>
    </row>
    <row r="54" customFormat="false" ht="15" hidden="false" customHeight="false" outlineLevel="0" collapsed="false">
      <c r="A54" s="280"/>
      <c r="B54" s="281" t="s">
        <v>854</v>
      </c>
      <c r="C54" s="282" t="n">
        <f aca="false">SUM(C50:C52)</f>
        <v>5654411168.3</v>
      </c>
      <c r="D54" s="282" t="n">
        <f aca="false">SUM(D50:D52)</f>
        <v>8166749466.15</v>
      </c>
      <c r="E54" s="283" t="n">
        <f aca="false">(C54-D54)/C54</f>
        <v>-0.444314752336155</v>
      </c>
    </row>
    <row r="55" customFormat="false" ht="15" hidden="false" customHeight="false" outlineLevel="0" collapsed="false">
      <c r="A55" s="163"/>
      <c r="B55" s="193"/>
      <c r="C55" s="194"/>
      <c r="D55" s="194"/>
      <c r="E55" s="194"/>
    </row>
    <row r="56" customFormat="false" ht="15" hidden="false" customHeight="false" outlineLevel="0" collapsed="false">
      <c r="A56" s="165" t="n">
        <v>311111</v>
      </c>
      <c r="B56" s="166" t="s">
        <v>855</v>
      </c>
      <c r="C56" s="194" t="n">
        <v>918188</v>
      </c>
      <c r="D56" s="167" t="n">
        <v>0</v>
      </c>
      <c r="E56" s="266" t="n">
        <f aca="false">(C56-D56)/C56</f>
        <v>1</v>
      </c>
    </row>
    <row r="57" customFormat="false" ht="15" hidden="false" customHeight="false" outlineLevel="0" collapsed="false">
      <c r="A57" s="165" t="n">
        <v>311112</v>
      </c>
      <c r="B57" s="166" t="s">
        <v>856</v>
      </c>
      <c r="C57" s="194" t="n">
        <v>3159746</v>
      </c>
      <c r="D57" s="167" t="n">
        <v>3854554</v>
      </c>
      <c r="E57" s="266" t="n">
        <f aca="false">(C57-D57)/C57</f>
        <v>-0.219893624360945</v>
      </c>
    </row>
    <row r="58" customFormat="false" ht="15" hidden="false" customHeight="false" outlineLevel="0" collapsed="false">
      <c r="A58" s="165" t="n">
        <v>311113</v>
      </c>
      <c r="B58" s="166" t="s">
        <v>857</v>
      </c>
      <c r="C58" s="194" t="n">
        <v>40854110</v>
      </c>
      <c r="D58" s="167" t="n">
        <v>36869521</v>
      </c>
      <c r="E58" s="266" t="n">
        <f aca="false">(C58-D58)/C58</f>
        <v>0.0975321454805894</v>
      </c>
    </row>
    <row r="59" customFormat="false" ht="15" hidden="false" customHeight="false" outlineLevel="0" collapsed="false">
      <c r="A59" s="165" t="n">
        <v>311114</v>
      </c>
      <c r="B59" s="166" t="s">
        <v>858</v>
      </c>
      <c r="C59" s="194" t="n">
        <v>0</v>
      </c>
      <c r="D59" s="167" t="n">
        <v>0</v>
      </c>
      <c r="E59" s="266" t="e">
        <f aca="false">(C59-D59)/C59</f>
        <v>#DIV/0!</v>
      </c>
    </row>
    <row r="60" customFormat="false" ht="15" hidden="false" customHeight="false" outlineLevel="0" collapsed="false">
      <c r="A60" s="165" t="n">
        <v>311118</v>
      </c>
      <c r="B60" s="166" t="s">
        <v>859</v>
      </c>
      <c r="C60" s="194" t="n">
        <v>9260800</v>
      </c>
      <c r="D60" s="167" t="n">
        <v>8920000</v>
      </c>
      <c r="E60" s="266" t="n">
        <f aca="false">(C60-D60)/C60</f>
        <v>0.0368002764340014</v>
      </c>
    </row>
    <row r="61" customFormat="false" ht="15" hidden="false" customHeight="false" outlineLevel="0" collapsed="false">
      <c r="A61" s="169"/>
      <c r="B61" s="170"/>
      <c r="C61" s="171"/>
      <c r="D61" s="171"/>
      <c r="E61" s="171"/>
    </row>
    <row r="62" customFormat="false" ht="15" hidden="false" customHeight="false" outlineLevel="0" collapsed="false">
      <c r="A62" s="280"/>
      <c r="B62" s="281" t="s">
        <v>860</v>
      </c>
      <c r="C62" s="282" t="n">
        <f aca="false">SUM(C56:C60)</f>
        <v>54192844</v>
      </c>
      <c r="D62" s="282" t="n">
        <f aca="false">SUM(D56:D60)</f>
        <v>49644075</v>
      </c>
      <c r="E62" s="283" t="n">
        <f aca="false">(C62-D62)/C62</f>
        <v>0.0839367094297542</v>
      </c>
    </row>
    <row r="63" customFormat="false" ht="15" hidden="false" customHeight="false" outlineLevel="0" collapsed="false">
      <c r="A63" s="163"/>
      <c r="B63" s="193"/>
      <c r="C63" s="194"/>
      <c r="D63" s="194"/>
      <c r="E63" s="194"/>
    </row>
    <row r="64" customFormat="false" ht="15" hidden="false" customHeight="false" outlineLevel="0" collapsed="false">
      <c r="A64" s="165" t="n">
        <v>211003</v>
      </c>
      <c r="B64" s="166" t="s">
        <v>861</v>
      </c>
      <c r="C64" s="194" t="n">
        <v>0</v>
      </c>
      <c r="D64" s="167" t="n">
        <v>0</v>
      </c>
      <c r="E64" s="266" t="e">
        <f aca="false">(C64-D64)/C64</f>
        <v>#DIV/0!</v>
      </c>
    </row>
    <row r="65" customFormat="false" ht="15" hidden="false" customHeight="false" outlineLevel="0" collapsed="false">
      <c r="A65" s="165" t="n">
        <v>211104</v>
      </c>
      <c r="B65" s="166" t="s">
        <v>862</v>
      </c>
      <c r="C65" s="194" t="n">
        <v>2679575548.4314</v>
      </c>
      <c r="D65" s="167" t="n">
        <v>2817200384.4314</v>
      </c>
      <c r="E65" s="266" t="n">
        <f aca="false">(C65-D65)/C65</f>
        <v>-0.0513606851206582</v>
      </c>
    </row>
    <row r="66" customFormat="false" ht="15" hidden="false" customHeight="false" outlineLevel="0" collapsed="false">
      <c r="A66" s="165" t="n">
        <v>211101</v>
      </c>
      <c r="B66" s="166" t="s">
        <v>863</v>
      </c>
      <c r="C66" s="194" t="n">
        <v>970766000</v>
      </c>
      <c r="D66" s="167" t="n">
        <v>1027520700</v>
      </c>
      <c r="E66" s="266" t="n">
        <f aca="false">(C66-D66)/C66</f>
        <v>-0.0584638316545903</v>
      </c>
    </row>
    <row r="67" customFormat="false" ht="15" hidden="false" customHeight="false" outlineLevel="0" collapsed="false">
      <c r="A67" s="165" t="n">
        <v>211102</v>
      </c>
      <c r="B67" s="166" t="s">
        <v>864</v>
      </c>
      <c r="C67" s="194" t="n">
        <v>39843052</v>
      </c>
      <c r="D67" s="167" t="n">
        <v>39828048</v>
      </c>
      <c r="E67" s="266" t="n">
        <f aca="false">(C67-D67)/C67</f>
        <v>0.000376577577440604</v>
      </c>
    </row>
    <row r="68" customFormat="false" ht="15" hidden="false" customHeight="false" outlineLevel="0" collapsed="false">
      <c r="A68" s="165" t="n">
        <v>211103</v>
      </c>
      <c r="B68" s="166" t="s">
        <v>865</v>
      </c>
      <c r="C68" s="194" t="n">
        <v>72669687</v>
      </c>
      <c r="D68" s="167" t="n">
        <v>69815443</v>
      </c>
      <c r="E68" s="266" t="n">
        <f aca="false">(C68-D68)/C68</f>
        <v>0.0392769546399725</v>
      </c>
    </row>
    <row r="69" customFormat="false" ht="15" hidden="false" customHeight="false" outlineLevel="0" collapsed="false">
      <c r="A69" s="165" t="n">
        <v>211105</v>
      </c>
      <c r="B69" s="166" t="s">
        <v>866</v>
      </c>
      <c r="C69" s="194" t="n">
        <v>350000000</v>
      </c>
      <c r="D69" s="167" t="n">
        <v>350000000</v>
      </c>
      <c r="E69" s="266" t="n">
        <f aca="false">(C69-D69)/C69</f>
        <v>0</v>
      </c>
    </row>
    <row r="70" customFormat="false" ht="15" hidden="false" customHeight="false" outlineLevel="0" collapsed="false">
      <c r="A70" s="165" t="n">
        <v>211011</v>
      </c>
      <c r="B70" s="166" t="s">
        <v>867</v>
      </c>
      <c r="C70" s="194" t="n">
        <v>156600316.369237</v>
      </c>
      <c r="D70" s="167" t="n">
        <v>174890823.975238</v>
      </c>
      <c r="E70" s="266" t="n">
        <f aca="false">(C70-D70)/C70</f>
        <v>-0.116797386046624</v>
      </c>
    </row>
    <row r="71" customFormat="false" ht="15" hidden="false" customHeight="false" outlineLevel="0" collapsed="false">
      <c r="A71" s="165" t="n">
        <v>211013</v>
      </c>
      <c r="B71" s="166" t="s">
        <v>868</v>
      </c>
      <c r="C71" s="194" t="n">
        <v>81873163.8228572</v>
      </c>
      <c r="D71" s="167" t="n">
        <v>81598262.2792297</v>
      </c>
      <c r="E71" s="266" t="n">
        <f aca="false">(C71-D71)/C71</f>
        <v>0.00335765140604905</v>
      </c>
    </row>
    <row r="72" customFormat="false" ht="15" hidden="false" customHeight="false" outlineLevel="0" collapsed="false">
      <c r="A72" s="165" t="n">
        <v>211014</v>
      </c>
      <c r="B72" s="166" t="s">
        <v>869</v>
      </c>
      <c r="C72" s="194" t="n">
        <v>144295068.2139</v>
      </c>
      <c r="D72" s="167" t="n">
        <v>144313672.0139</v>
      </c>
      <c r="E72" s="266" t="n">
        <f aca="false">(C72-D72)/C72</f>
        <v>-0.000128928869366514</v>
      </c>
    </row>
    <row r="73" customFormat="false" ht="15" hidden="false" customHeight="false" outlineLevel="0" collapsed="false">
      <c r="A73" s="165" t="n">
        <v>211015</v>
      </c>
      <c r="B73" s="166" t="s">
        <v>870</v>
      </c>
      <c r="C73" s="194" t="n">
        <v>1918677325.777</v>
      </c>
      <c r="D73" s="167" t="n">
        <v>1952855833.05116</v>
      </c>
      <c r="E73" s="266" t="n">
        <f aca="false">(C73-D73)/C73</f>
        <v>-0.0178135775176898</v>
      </c>
    </row>
    <row r="74" customFormat="false" ht="15" hidden="false" customHeight="false" outlineLevel="0" collapsed="false">
      <c r="A74" s="165" t="n">
        <v>211016</v>
      </c>
      <c r="B74" s="166" t="s">
        <v>871</v>
      </c>
      <c r="C74" s="194" t="n">
        <v>67612233.6302835</v>
      </c>
      <c r="D74" s="167" t="n">
        <v>52161754.6302835</v>
      </c>
      <c r="E74" s="266" t="n">
        <f aca="false">(C74-D74)/C74</f>
        <v>0.228516026914392</v>
      </c>
    </row>
    <row r="75" customFormat="false" ht="15" hidden="false" customHeight="false" outlineLevel="0" collapsed="false">
      <c r="A75" s="165" t="n">
        <v>211017</v>
      </c>
      <c r="B75" s="166" t="s">
        <v>872</v>
      </c>
      <c r="C75" s="194" t="n">
        <v>20362998</v>
      </c>
      <c r="D75" s="167" t="n">
        <v>40306209</v>
      </c>
      <c r="E75" s="266" t="n">
        <f aca="false">(C75-D75)/C75</f>
        <v>-0.979384813572147</v>
      </c>
    </row>
    <row r="76" customFormat="false" ht="15" hidden="false" customHeight="false" outlineLevel="0" collapsed="false">
      <c r="A76" s="165" t="n">
        <v>211018</v>
      </c>
      <c r="B76" s="166" t="s">
        <v>873</v>
      </c>
      <c r="C76" s="194" t="n">
        <v>33305773</v>
      </c>
      <c r="D76" s="167" t="n">
        <v>37036113.9224192</v>
      </c>
      <c r="E76" s="266" t="n">
        <f aca="false">(C76-D76)/C76</f>
        <v>-0.112002832734709</v>
      </c>
    </row>
    <row r="77" customFormat="false" ht="15" hidden="false" customHeight="false" outlineLevel="0" collapsed="false">
      <c r="A77" s="165" t="n">
        <v>211202</v>
      </c>
      <c r="B77" s="166" t="s">
        <v>874</v>
      </c>
      <c r="C77" s="194" t="n">
        <v>30890266.3552</v>
      </c>
      <c r="D77" s="167" t="n">
        <v>32863399</v>
      </c>
      <c r="E77" s="266" t="n">
        <f aca="false">(C77-D77)/C77</f>
        <v>-0.0638755464945305</v>
      </c>
    </row>
    <row r="78" customFormat="false" ht="15" hidden="false" customHeight="false" outlineLevel="0" collapsed="false">
      <c r="A78" s="169"/>
      <c r="B78" s="170"/>
      <c r="C78" s="171"/>
      <c r="D78" s="171"/>
      <c r="E78" s="171"/>
    </row>
    <row r="79" customFormat="false" ht="15" hidden="false" customHeight="false" outlineLevel="0" collapsed="false">
      <c r="A79" s="280"/>
      <c r="B79" s="281" t="s">
        <v>875</v>
      </c>
      <c r="C79" s="282" t="n">
        <f aca="false">SUM(C64:C77)</f>
        <v>6566471432.59987</v>
      </c>
      <c r="D79" s="282" t="n">
        <f aca="false">SUM(D65:D77)</f>
        <v>6820390643.30363</v>
      </c>
      <c r="E79" s="283" t="n">
        <f aca="false">(C79-D79)/C79</f>
        <v>-0.0386690497796351</v>
      </c>
    </row>
    <row r="80" customFormat="false" ht="15" hidden="false" customHeight="false" outlineLevel="0" collapsed="false">
      <c r="A80" s="163"/>
      <c r="B80" s="193"/>
      <c r="C80" s="194"/>
      <c r="D80" s="194"/>
      <c r="E80" s="194"/>
    </row>
    <row r="81" customFormat="false" ht="15" hidden="false" customHeight="false" outlineLevel="0" collapsed="false">
      <c r="A81" s="165" t="n">
        <v>211002</v>
      </c>
      <c r="B81" s="166" t="s">
        <v>876</v>
      </c>
      <c r="C81" s="194" t="n">
        <v>2126182203.90909</v>
      </c>
      <c r="D81" s="167" t="n">
        <v>2243624763.36364</v>
      </c>
      <c r="E81" s="266" t="n">
        <f aca="false">(C81-D81)/C81</f>
        <v>-0.0552363570904775</v>
      </c>
    </row>
    <row r="82" customFormat="false" ht="15" hidden="false" customHeight="false" outlineLevel="0" collapsed="false">
      <c r="A82" s="169"/>
      <c r="B82" s="170"/>
      <c r="C82" s="171"/>
      <c r="D82" s="171"/>
      <c r="E82" s="171"/>
    </row>
    <row r="83" customFormat="false" ht="15" hidden="false" customHeight="false" outlineLevel="0" collapsed="false">
      <c r="A83" s="280"/>
      <c r="B83" s="281" t="s">
        <v>877</v>
      </c>
      <c r="C83" s="282" t="n">
        <f aca="false">SUM(C81:C81)</f>
        <v>2126182203.90909</v>
      </c>
      <c r="D83" s="282" t="n">
        <f aca="false">SUM(D81:D81)</f>
        <v>2243624763.36364</v>
      </c>
      <c r="E83" s="283" t="n">
        <f aca="false">(C83-D83)/C83</f>
        <v>-0.0552363570904775</v>
      </c>
    </row>
    <row r="84" customFormat="false" ht="15" hidden="false" customHeight="false" outlineLevel="0" collapsed="false">
      <c r="A84" s="163"/>
      <c r="B84" s="193"/>
      <c r="C84" s="194"/>
      <c r="D84" s="194"/>
      <c r="E84" s="194"/>
    </row>
    <row r="85" customFormat="false" ht="15" hidden="false" customHeight="false" outlineLevel="0" collapsed="false">
      <c r="A85" s="165" t="n">
        <v>211201</v>
      </c>
      <c r="B85" s="166" t="s">
        <v>878</v>
      </c>
      <c r="C85" s="194" t="n">
        <v>1000392965.65</v>
      </c>
      <c r="D85" s="167" t="n">
        <v>1818574296.5</v>
      </c>
      <c r="E85" s="266" t="n">
        <f aca="false">(C85-D85)/C85</f>
        <v>-0.817859939987074</v>
      </c>
    </row>
    <row r="86" customFormat="false" ht="15" hidden="false" customHeight="false" outlineLevel="0" collapsed="false">
      <c r="A86" s="169"/>
      <c r="B86" s="170"/>
      <c r="C86" s="171"/>
      <c r="D86" s="171"/>
      <c r="E86" s="171"/>
    </row>
    <row r="87" customFormat="false" ht="15" hidden="false" customHeight="false" outlineLevel="0" collapsed="false">
      <c r="A87" s="280"/>
      <c r="B87" s="281" t="s">
        <v>879</v>
      </c>
      <c r="C87" s="282" t="n">
        <f aca="false">SUM(C85:C85)</f>
        <v>1000392965.65</v>
      </c>
      <c r="D87" s="282" t="n">
        <f aca="false">SUM(D85:D85)</f>
        <v>1818574296.5</v>
      </c>
      <c r="E87" s="283" t="n">
        <f aca="false">(C87-D87)/C87</f>
        <v>-0.817859939987074</v>
      </c>
    </row>
    <row r="88" customFormat="false" ht="15" hidden="false" customHeight="false" outlineLevel="0" collapsed="false">
      <c r="A88" s="163"/>
      <c r="B88" s="185"/>
      <c r="C88" s="186"/>
      <c r="D88" s="186"/>
      <c r="E88" s="186"/>
    </row>
    <row r="89" customFormat="false" ht="15" hidden="false" customHeight="false" outlineLevel="0" collapsed="false">
      <c r="A89" s="165" t="n">
        <v>211301</v>
      </c>
      <c r="B89" s="166" t="s">
        <v>880</v>
      </c>
      <c r="C89" s="194" t="n">
        <v>0</v>
      </c>
      <c r="D89" s="167" t="n">
        <v>0</v>
      </c>
      <c r="E89" s="266" t="e">
        <f aca="false">(C89-D89)/C89</f>
        <v>#DIV/0!</v>
      </c>
    </row>
    <row r="90" customFormat="false" ht="15" hidden="false" customHeight="false" outlineLevel="0" collapsed="false">
      <c r="A90" s="169"/>
      <c r="B90" s="170"/>
      <c r="C90" s="179"/>
      <c r="D90" s="179"/>
      <c r="E90" s="179"/>
    </row>
    <row r="91" customFormat="false" ht="15" hidden="false" customHeight="false" outlineLevel="0" collapsed="false">
      <c r="A91" s="273"/>
      <c r="B91" s="274" t="s">
        <v>881</v>
      </c>
      <c r="C91" s="275" t="n">
        <f aca="false">+C89</f>
        <v>0</v>
      </c>
      <c r="D91" s="275" t="n">
        <f aca="false">+D89</f>
        <v>0</v>
      </c>
      <c r="E91" s="270" t="e">
        <f aca="false">(C91-D91)/C91</f>
        <v>#DIV/0!</v>
      </c>
    </row>
    <row r="92" customFormat="false" ht="15" hidden="false" customHeight="false" outlineLevel="0" collapsed="false">
      <c r="A92" s="165"/>
      <c r="B92" s="284"/>
      <c r="C92" s="285"/>
      <c r="D92" s="285"/>
      <c r="E92" s="285"/>
    </row>
    <row r="93" customFormat="false" ht="15" hidden="false" customHeight="false" outlineLevel="0" collapsed="false">
      <c r="A93" s="165" t="n">
        <v>212001</v>
      </c>
      <c r="B93" s="166" t="s">
        <v>882</v>
      </c>
      <c r="C93" s="194" t="n">
        <v>890653537.718182</v>
      </c>
      <c r="D93" s="167" t="n">
        <v>1319936516.55228</v>
      </c>
      <c r="E93" s="266" t="n">
        <f aca="false">(C93-D93)/C93</f>
        <v>-0.48198649716691</v>
      </c>
    </row>
    <row r="94" customFormat="false" ht="15" hidden="false" customHeight="false" outlineLevel="0" collapsed="false">
      <c r="A94" s="165" t="n">
        <v>214002</v>
      </c>
      <c r="B94" s="166" t="s">
        <v>883</v>
      </c>
      <c r="C94" s="194" t="n">
        <v>132980.95516</v>
      </c>
      <c r="D94" s="167" t="n">
        <v>151008.47516</v>
      </c>
      <c r="E94" s="266" t="n">
        <f aca="false">(C94-D94)/C94</f>
        <v>-0.135564675244734</v>
      </c>
    </row>
    <row r="95" customFormat="false" ht="15" hidden="false" customHeight="false" outlineLevel="0" collapsed="false">
      <c r="A95" s="169"/>
      <c r="B95" s="286"/>
      <c r="C95" s="287"/>
      <c r="D95" s="287"/>
      <c r="E95" s="287"/>
    </row>
    <row r="96" customFormat="false" ht="15" hidden="false" customHeight="false" outlineLevel="0" collapsed="false">
      <c r="A96" s="280"/>
      <c r="B96" s="281" t="s">
        <v>884</v>
      </c>
      <c r="C96" s="288" t="n">
        <f aca="false">SUM(C93:C94)</f>
        <v>890786518.673342</v>
      </c>
      <c r="D96" s="288" t="n">
        <f aca="false">SUM(D93:D94)</f>
        <v>1320087525.02744</v>
      </c>
      <c r="E96" s="283" t="n">
        <f aca="false">(C96-D96)/C96</f>
        <v>-0.481934781628112</v>
      </c>
    </row>
    <row r="97" customFormat="false" ht="15" hidden="false" customHeight="false" outlineLevel="0" collapsed="false">
      <c r="A97" s="177"/>
      <c r="B97" s="178"/>
      <c r="C97" s="179"/>
      <c r="D97" s="179"/>
      <c r="E97" s="179"/>
    </row>
    <row r="98" customFormat="false" ht="15" hidden="false" customHeight="false" outlineLevel="0" collapsed="false">
      <c r="A98" s="173"/>
      <c r="B98" s="174" t="s">
        <v>885</v>
      </c>
      <c r="C98" s="175" t="n">
        <f aca="false">C48+C54+C79+C83+C87+C96+C91+C62</f>
        <v>30440748538.8926</v>
      </c>
      <c r="D98" s="175" t="n">
        <f aca="false">D48+D54+D79+D83+D87+D96+D91+D62</f>
        <v>31287203142.3447</v>
      </c>
      <c r="E98" s="270" t="n">
        <f aca="false">(C98-D98)/C98</f>
        <v>-0.0278066290771601</v>
      </c>
    </row>
    <row r="99" customFormat="false" ht="15" hidden="false" customHeight="false" outlineLevel="0" collapsed="false">
      <c r="A99" s="163"/>
      <c r="B99" s="193"/>
      <c r="C99" s="194"/>
      <c r="D99" s="194"/>
      <c r="E99" s="194"/>
    </row>
    <row r="100" customFormat="false" ht="15" hidden="false" customHeight="false" outlineLevel="0" collapsed="false">
      <c r="A100" s="165" t="n">
        <v>311001</v>
      </c>
      <c r="B100" s="166" t="s">
        <v>886</v>
      </c>
      <c r="C100" s="194" t="n">
        <v>0</v>
      </c>
      <c r="D100" s="167" t="n">
        <v>0</v>
      </c>
      <c r="E100" s="289" t="e">
        <f aca="false">(C100-D100)/C100</f>
        <v>#DIV/0!</v>
      </c>
    </row>
    <row r="101" customFormat="false" ht="15" hidden="false" customHeight="false" outlineLevel="0" collapsed="false">
      <c r="A101" s="165" t="n">
        <v>311101</v>
      </c>
      <c r="B101" s="166" t="s">
        <v>887</v>
      </c>
      <c r="C101" s="194" t="n">
        <v>-1307743457.07573</v>
      </c>
      <c r="D101" s="167" t="n">
        <v>-1044828789.63566</v>
      </c>
      <c r="E101" s="266" t="n">
        <f aca="false">(C101-D101)/C101</f>
        <v>0.20104452904546</v>
      </c>
    </row>
    <row r="102" customFormat="false" ht="15" hidden="false" customHeight="false" outlineLevel="0" collapsed="false">
      <c r="A102" s="165" t="n">
        <v>312003</v>
      </c>
      <c r="B102" s="166" t="s">
        <v>888</v>
      </c>
      <c r="C102" s="194" t="n">
        <v>-793795252.449951</v>
      </c>
      <c r="D102" s="167" t="n">
        <v>-262914667.440071</v>
      </c>
      <c r="E102" s="266" t="n">
        <f aca="false">(C102-D102)/C102</f>
        <v>0.668787805635499</v>
      </c>
    </row>
    <row r="103" customFormat="false" ht="15" hidden="false" customHeight="false" outlineLevel="0" collapsed="false">
      <c r="A103" s="169"/>
      <c r="B103" s="170"/>
      <c r="C103" s="290"/>
      <c r="D103" s="171"/>
      <c r="E103" s="171"/>
    </row>
    <row r="104" customFormat="false" ht="15" hidden="false" customHeight="false" outlineLevel="0" collapsed="false">
      <c r="A104" s="280"/>
      <c r="B104" s="281" t="s">
        <v>889</v>
      </c>
      <c r="C104" s="282" t="n">
        <f aca="false">SUM(C100:C102)</f>
        <v>-2101538709.52568</v>
      </c>
      <c r="D104" s="282" t="n">
        <f aca="false">SUM(D100:D102)</f>
        <v>-1307743457.07573</v>
      </c>
      <c r="E104" s="283" t="n">
        <f aca="false">(C104-D104)/C104</f>
        <v>0.3777209759934</v>
      </c>
    </row>
    <row r="105" customFormat="false" ht="15.75" hidden="false" customHeight="false" outlineLevel="0" collapsed="false">
      <c r="A105" s="177"/>
      <c r="B105" s="178"/>
      <c r="C105" s="291"/>
      <c r="D105" s="292"/>
      <c r="E105" s="292"/>
    </row>
    <row r="106" customFormat="false" ht="15.75" hidden="false" customHeight="false" outlineLevel="0" collapsed="false">
      <c r="A106" s="276"/>
      <c r="B106" s="277" t="s">
        <v>890</v>
      </c>
      <c r="C106" s="278" t="n">
        <f aca="false">C98+C104</f>
        <v>28339209829.3669</v>
      </c>
      <c r="D106" s="278" t="n">
        <f aca="false">D98+D104</f>
        <v>29979459685.269</v>
      </c>
      <c r="E106" s="279" t="n">
        <f aca="false">(C106-D106)/C106</f>
        <v>-0.057879166913197</v>
      </c>
    </row>
    <row r="107" customFormat="false" ht="15" hidden="false" customHeight="false" outlineLevel="0" collapsed="false">
      <c r="A107" s="293"/>
      <c r="B107" s="293"/>
      <c r="C107" s="294" t="n">
        <f aca="false">+C106-C44</f>
        <v>-142401499.749977</v>
      </c>
      <c r="D107" s="294" t="n">
        <f aca="false">+D106-D44</f>
        <v>0</v>
      </c>
      <c r="E107" s="294"/>
    </row>
  </sheetData>
  <conditionalFormatting sqref="E26:E27 E56:E60">
    <cfRule type="cellIs" priority="2" operator="lessThan" aboveAverage="0" equalAverage="0" bottom="0" percent="0" rank="0" text="" dxfId="5">
      <formula>0</formula>
    </cfRule>
  </conditionalFormatting>
  <conditionalFormatting sqref="E7:E12">
    <cfRule type="cellIs" priority="3" operator="lessThan" aboveAverage="0" equalAverage="0" bottom="0" percent="0" rank="0" text="" dxfId="6">
      <formula>0</formula>
    </cfRule>
  </conditionalFormatting>
  <conditionalFormatting sqref="E7:E12">
    <cfRule type="iconSet" priority="4">
      <iconSet iconSet="3Arrows">
        <cfvo type="percent" val="0"/>
        <cfvo type="num" val="0"/>
        <cfvo type="num" val="0.001"/>
      </iconSet>
    </cfRule>
  </conditionalFormatting>
  <conditionalFormatting sqref="E17">
    <cfRule type="cellIs" priority="5" operator="lessThan" aboveAverage="0" equalAverage="0" bottom="0" percent="0" rank="0" text="" dxfId="7">
      <formula>0</formula>
    </cfRule>
  </conditionalFormatting>
  <conditionalFormatting sqref="E17">
    <cfRule type="iconSet" priority="6">
      <iconSet iconSet="3Arrows">
        <cfvo type="percent" val="0"/>
        <cfvo type="num" val="0"/>
        <cfvo type="num" val="0.001"/>
      </iconSet>
    </cfRule>
  </conditionalFormatting>
  <conditionalFormatting sqref="E22:E25">
    <cfRule type="cellIs" priority="7" operator="lessThan" aboveAverage="0" equalAverage="0" bottom="0" percent="0" rank="0" text="" dxfId="8">
      <formula>0</formula>
    </cfRule>
  </conditionalFormatting>
  <conditionalFormatting sqref="E22:E27">
    <cfRule type="iconSet" priority="8">
      <iconSet iconSet="3Arrows">
        <cfvo type="percent" val="0"/>
        <cfvo type="num" val="0"/>
        <cfvo type="num" val="0.001"/>
      </iconSet>
    </cfRule>
  </conditionalFormatting>
  <conditionalFormatting sqref="E31">
    <cfRule type="cellIs" priority="9" operator="lessThan" aboveAverage="0" equalAverage="0" bottom="0" percent="0" rank="0" text="" dxfId="9">
      <formula>0</formula>
    </cfRule>
  </conditionalFormatting>
  <conditionalFormatting sqref="E31">
    <cfRule type="iconSet" priority="10">
      <iconSet iconSet="3Arrows">
        <cfvo type="percent" val="0"/>
        <cfvo type="num" val="0"/>
        <cfvo type="num" val="0.001"/>
      </iconSet>
    </cfRule>
  </conditionalFormatting>
  <conditionalFormatting sqref="E35">
    <cfRule type="cellIs" priority="11" operator="lessThan" aboveAverage="0" equalAverage="0" bottom="0" percent="0" rank="0" text="" dxfId="10">
      <formula>0</formula>
    </cfRule>
  </conditionalFormatting>
  <conditionalFormatting sqref="E35">
    <cfRule type="iconSet" priority="12">
      <iconSet iconSet="3Arrows">
        <cfvo type="percent" val="0"/>
        <cfvo type="num" val="0"/>
        <cfvo type="num" val="0.001"/>
      </iconSet>
    </cfRule>
  </conditionalFormatting>
  <conditionalFormatting sqref="E39:E40">
    <cfRule type="cellIs" priority="13" operator="lessThan" aboveAverage="0" equalAverage="0" bottom="0" percent="0" rank="0" text="" dxfId="11">
      <formula>0</formula>
    </cfRule>
  </conditionalFormatting>
  <conditionalFormatting sqref="E39:E40">
    <cfRule type="iconSet" priority="14">
      <iconSet iconSet="3Arrows">
        <cfvo type="percent" val="0"/>
        <cfvo type="num" val="0"/>
        <cfvo type="num" val="0.001"/>
      </iconSet>
    </cfRule>
  </conditionalFormatting>
  <conditionalFormatting sqref="E46">
    <cfRule type="cellIs" priority="15" operator="lessThan" aboveAverage="0" equalAverage="0" bottom="0" percent="0" rank="0" text="" dxfId="12">
      <formula>0</formula>
    </cfRule>
  </conditionalFormatting>
  <conditionalFormatting sqref="E46">
    <cfRule type="iconSet" priority="16">
      <iconSet iconSet="3Arrows">
        <cfvo type="percent" val="0"/>
        <cfvo type="num" val="0"/>
        <cfvo type="num" val="0.001"/>
      </iconSet>
    </cfRule>
  </conditionalFormatting>
  <conditionalFormatting sqref="E50:E52">
    <cfRule type="cellIs" priority="17" operator="lessThan" aboveAverage="0" equalAverage="0" bottom="0" percent="0" rank="0" text="" dxfId="13">
      <formula>0</formula>
    </cfRule>
  </conditionalFormatting>
  <conditionalFormatting sqref="E50:E52">
    <cfRule type="iconSet" priority="18">
      <iconSet iconSet="3Arrows">
        <cfvo type="percent" val="0"/>
        <cfvo type="num" val="0"/>
        <cfvo type="num" val="0.001"/>
      </iconSet>
    </cfRule>
  </conditionalFormatting>
  <conditionalFormatting sqref="E56:E60">
    <cfRule type="iconSet" priority="19">
      <iconSet iconSet="3Arrows">
        <cfvo type="percent" val="0"/>
        <cfvo type="num" val="0"/>
        <cfvo type="num" val="0.001"/>
      </iconSet>
    </cfRule>
  </conditionalFormatting>
  <conditionalFormatting sqref="E64:E77">
    <cfRule type="cellIs" priority="20" operator="lessThan" aboveAverage="0" equalAverage="0" bottom="0" percent="0" rank="0" text="" dxfId="14">
      <formula>0</formula>
    </cfRule>
  </conditionalFormatting>
  <conditionalFormatting sqref="E64:E77">
    <cfRule type="iconSet" priority="21">
      <iconSet iconSet="3Arrows">
        <cfvo type="percent" val="0"/>
        <cfvo type="num" val="0"/>
        <cfvo type="num" val="0.001"/>
      </iconSet>
    </cfRule>
  </conditionalFormatting>
  <conditionalFormatting sqref="E81">
    <cfRule type="cellIs" priority="22" operator="lessThan" aboveAverage="0" equalAverage="0" bottom="0" percent="0" rank="0" text="" dxfId="15">
      <formula>0</formula>
    </cfRule>
  </conditionalFormatting>
  <conditionalFormatting sqref="E81">
    <cfRule type="iconSet" priority="23">
      <iconSet iconSet="3Arrows">
        <cfvo type="percent" val="0"/>
        <cfvo type="num" val="0"/>
        <cfvo type="num" val="0.001"/>
      </iconSet>
    </cfRule>
  </conditionalFormatting>
  <conditionalFormatting sqref="E85">
    <cfRule type="cellIs" priority="24" operator="lessThan" aboveAverage="0" equalAverage="0" bottom="0" percent="0" rank="0" text="" dxfId="16">
      <formula>0</formula>
    </cfRule>
  </conditionalFormatting>
  <conditionalFormatting sqref="E85">
    <cfRule type="iconSet" priority="25">
      <iconSet iconSet="3Arrows">
        <cfvo type="percent" val="0"/>
        <cfvo type="num" val="0"/>
        <cfvo type="num" val="0.001"/>
      </iconSet>
    </cfRule>
  </conditionalFormatting>
  <conditionalFormatting sqref="E93:E94">
    <cfRule type="cellIs" priority="26" operator="lessThan" aboveAverage="0" equalAverage="0" bottom="0" percent="0" rank="0" text="" dxfId="17">
      <formula>0</formula>
    </cfRule>
  </conditionalFormatting>
  <conditionalFormatting sqref="E93:E94">
    <cfRule type="iconSet" priority="27">
      <iconSet iconSet="3Arrows">
        <cfvo type="percent" val="0"/>
        <cfvo type="num" val="0"/>
        <cfvo type="num" val="0.001"/>
      </iconSet>
    </cfRule>
  </conditionalFormatting>
  <conditionalFormatting sqref="E101:E102">
    <cfRule type="cellIs" priority="28" operator="lessThan" aboveAverage="0" equalAverage="0" bottom="0" percent="0" rank="0" text="" dxfId="18">
      <formula>0</formula>
    </cfRule>
  </conditionalFormatting>
  <conditionalFormatting sqref="E101:E102">
    <cfRule type="iconSet" priority="29">
      <iconSet iconSet="3Arrows">
        <cfvo type="percent" val="0"/>
        <cfvo type="num" val="0"/>
        <cfvo type="num" val="0.001"/>
      </iconSet>
    </cfRule>
  </conditionalFormatting>
  <conditionalFormatting sqref="E15">
    <cfRule type="cellIs" priority="30" operator="lessThan" aboveAverage="0" equalAverage="0" bottom="0" percent="0" rank="0" text="" dxfId="19">
      <formula>0</formula>
    </cfRule>
  </conditionalFormatting>
  <conditionalFormatting sqref="E15">
    <cfRule type="iconSet" priority="31">
      <iconSet iconSet="3Arrows">
        <cfvo type="percent" val="0"/>
        <cfvo type="num" val="0"/>
        <cfvo type="num" val="0.001"/>
      </iconSet>
    </cfRule>
  </conditionalFormatting>
  <conditionalFormatting sqref="E42 E37 E33 E29 E20">
    <cfRule type="cellIs" priority="32" operator="lessThan" aboveAverage="0" equalAverage="0" bottom="0" percent="0" rank="0" text="" dxfId="20">
      <formula>0</formula>
    </cfRule>
  </conditionalFormatting>
  <conditionalFormatting sqref="E42 E37 E33 E29 E20">
    <cfRule type="iconSet" priority="33">
      <iconSet iconSet="3Arrows">
        <cfvo type="percent" val="0"/>
        <cfvo type="num" val="0"/>
        <cfvo type="num" val="0.001"/>
      </iconSet>
    </cfRule>
  </conditionalFormatting>
  <conditionalFormatting sqref="E44">
    <cfRule type="cellIs" priority="34" operator="lessThan" aboveAverage="0" equalAverage="0" bottom="0" percent="0" rank="0" text="" dxfId="21">
      <formula>0</formula>
    </cfRule>
  </conditionalFormatting>
  <conditionalFormatting sqref="E44">
    <cfRule type="iconSet" priority="35">
      <iconSet iconSet="3Arrows">
        <cfvo type="percent" val="0"/>
        <cfvo type="num" val="0"/>
        <cfvo type="num" val="0.001"/>
      </iconSet>
    </cfRule>
  </conditionalFormatting>
  <conditionalFormatting sqref="E104 E98 E96 E91 E87 E79 E62 E54 E48">
    <cfRule type="cellIs" priority="36" operator="lessThan" aboveAverage="0" equalAverage="0" bottom="0" percent="0" rank="0" text="" dxfId="22">
      <formula>0</formula>
    </cfRule>
  </conditionalFormatting>
  <conditionalFormatting sqref="E104 E98 E96 E91 E87 E79 E62 E54 E48">
    <cfRule type="iconSet" priority="37">
      <iconSet iconSet="3Arrows">
        <cfvo type="percent" val="0"/>
        <cfvo type="num" val="0"/>
        <cfvo type="num" val="0.001"/>
      </iconSet>
    </cfRule>
  </conditionalFormatting>
  <conditionalFormatting sqref="E106">
    <cfRule type="cellIs" priority="38" operator="lessThan" aboveAverage="0" equalAverage="0" bottom="0" percent="0" rank="0" text="" dxfId="23">
      <formula>0</formula>
    </cfRule>
  </conditionalFormatting>
  <conditionalFormatting sqref="E106">
    <cfRule type="iconSet" priority="39">
      <iconSet iconSet="3Arrows">
        <cfvo type="percent" val="0"/>
        <cfvo type="num" val="0"/>
        <cfvo type="num" val="0.001"/>
      </iconSet>
    </cfRule>
  </conditionalFormatting>
  <conditionalFormatting sqref="E83">
    <cfRule type="cellIs" priority="40" operator="lessThan" aboveAverage="0" equalAverage="0" bottom="0" percent="0" rank="0" text="" dxfId="24">
      <formula>0</formula>
    </cfRule>
  </conditionalFormatting>
  <conditionalFormatting sqref="E83">
    <cfRule type="iconSet" priority="41">
      <iconSet iconSet="3Arrows">
        <cfvo type="percent" val="0"/>
        <cfvo type="num" val="0"/>
        <cfvo type="num" val="0.001"/>
      </iconSet>
    </cfRule>
  </conditionalFormatting>
  <conditionalFormatting sqref="E100">
    <cfRule type="cellIs" priority="42" operator="lessThan" aboveAverage="0" equalAverage="0" bottom="0" percent="0" rank="0" text="" dxfId="25">
      <formula>0</formula>
    </cfRule>
  </conditionalFormatting>
  <conditionalFormatting sqref="E100">
    <cfRule type="iconSet" priority="43">
      <iconSet iconSet="3Arrows">
        <cfvo type="percent" val="0"/>
        <cfvo type="num" val="0"/>
        <cfvo type="num" val="0.001"/>
      </iconSet>
    </cfRule>
  </conditionalFormatting>
  <conditionalFormatting sqref="E89">
    <cfRule type="cellIs" priority="44" operator="lessThan" aboveAverage="0" equalAverage="0" bottom="0" percent="0" rank="0" text="" dxfId="26">
      <formula>0</formula>
    </cfRule>
  </conditionalFormatting>
  <conditionalFormatting sqref="E89">
    <cfRule type="iconSet" priority="45">
      <iconSet iconSet="3Arrows">
        <cfvo type="percent" val="0"/>
        <cfvo type="num" val="0"/>
        <cfvo type="num" val="0.001"/>
      </iconSet>
    </cfRule>
  </conditionalFormatting>
  <conditionalFormatting sqref="E13">
    <cfRule type="cellIs" priority="46" operator="lessThan" aboveAverage="0" equalAverage="0" bottom="0" percent="0" rank="0" text="" dxfId="27">
      <formula>0</formula>
    </cfRule>
  </conditionalFormatting>
  <conditionalFormatting sqref="E13">
    <cfRule type="iconSet" priority="47">
      <iconSet iconSet="3Arrows">
        <cfvo type="percent" val="0"/>
        <cfvo type="num" val="0"/>
        <cfvo type="num" val="0.001"/>
      </iconSe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162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8" topLeftCell="E9" activePane="bottomRight" state="frozen"/>
      <selection pane="topLeft" activeCell="A1" activeCellId="0" sqref="A1"/>
      <selection pane="topRight" activeCell="E1" activeCellId="0" sqref="E1"/>
      <selection pane="bottomLeft" activeCell="A9" activeCellId="0" sqref="A9"/>
      <selection pane="bottomRight" activeCell="I22" activeCellId="0" sqref="I22"/>
    </sheetView>
  </sheetViews>
  <sheetFormatPr defaultColWidth="9.14453125" defaultRowHeight="15.75" zeroHeight="false" outlineLevelRow="0" outlineLevelCol="0"/>
  <cols>
    <col collapsed="false" customWidth="true" hidden="false" outlineLevel="0" max="2" min="1" style="295" width="2.43"/>
    <col collapsed="false" customWidth="true" hidden="false" outlineLevel="0" max="3" min="3" style="296" width="8"/>
    <col collapsed="false" customWidth="true" hidden="false" outlineLevel="0" max="4" min="4" style="296" width="46.14"/>
    <col collapsed="false" customWidth="true" hidden="false" outlineLevel="0" max="5" min="5" style="297" width="16.28"/>
    <col collapsed="false" customWidth="true" hidden="false" outlineLevel="0" max="6" min="6" style="298" width="8.57"/>
    <col collapsed="false" customWidth="true" hidden="false" outlineLevel="0" max="7" min="7" style="297" width="17.57"/>
    <col collapsed="false" customWidth="true" hidden="false" outlineLevel="0" max="8" min="8" style="299" width="8.57"/>
    <col collapsed="false" customWidth="true" hidden="false" outlineLevel="0" max="9" min="9" style="300" width="17.57"/>
    <col collapsed="false" customWidth="true" hidden="false" outlineLevel="0" max="10" min="10" style="298" width="8.57"/>
    <col collapsed="false" customWidth="true" hidden="false" outlineLevel="0" max="11" min="11" style="300" width="16.28"/>
    <col collapsed="false" customWidth="true" hidden="false" outlineLevel="0" max="12" min="12" style="301" width="8.57"/>
    <col collapsed="false" customWidth="true" hidden="false" outlineLevel="0" max="13" min="13" style="302" width="16.28"/>
    <col collapsed="false" customWidth="true" hidden="false" outlineLevel="0" max="14" min="14" style="301" width="8.57"/>
    <col collapsed="false" customWidth="true" hidden="false" outlineLevel="0" max="15" min="15" style="303" width="16.28"/>
    <col collapsed="false" customWidth="true" hidden="false" outlineLevel="0" max="16" min="16" style="301" width="8.57"/>
    <col collapsed="false" customWidth="true" hidden="false" outlineLevel="0" max="17" min="17" style="302" width="16.28"/>
    <col collapsed="false" customWidth="true" hidden="false" outlineLevel="0" max="18" min="18" style="301" width="8.57"/>
    <col collapsed="false" customWidth="true" hidden="true" outlineLevel="0" max="19" min="19" style="302" width="13.43"/>
    <col collapsed="false" customWidth="true" hidden="true" outlineLevel="0" max="20" min="20" style="301" width="8.57"/>
    <col collapsed="false" customWidth="true" hidden="false" outlineLevel="0" max="21" min="21" style="302" width="13.43"/>
    <col collapsed="false" customWidth="true" hidden="false" outlineLevel="0" max="22" min="22" style="301" width="8.57"/>
    <col collapsed="false" customWidth="true" hidden="true" outlineLevel="0" max="23" min="23" style="302" width="13.43"/>
    <col collapsed="false" customWidth="true" hidden="true" outlineLevel="0" max="24" min="24" style="301" width="8.57"/>
    <col collapsed="false" customWidth="true" hidden="false" outlineLevel="0" max="25" min="25" style="302" width="13.43"/>
    <col collapsed="false" customWidth="true" hidden="false" outlineLevel="0" max="26" min="26" style="301" width="9.43"/>
    <col collapsed="false" customWidth="true" hidden="false" outlineLevel="0" max="27" min="27" style="302" width="14.57"/>
    <col collapsed="false" customWidth="true" hidden="false" outlineLevel="0" max="28" min="28" style="301" width="8.57"/>
    <col collapsed="false" customWidth="true" hidden="true" outlineLevel="0" max="29" min="29" style="302" width="11.28"/>
    <col collapsed="false" customWidth="true" hidden="true" outlineLevel="0" max="30" min="30" style="301" width="8.71"/>
    <col collapsed="false" customWidth="true" hidden="false" outlineLevel="0" max="31" min="31" style="304" width="15.43"/>
    <col collapsed="false" customWidth="true" hidden="false" outlineLevel="0" max="32" min="32" style="301" width="8.71"/>
    <col collapsed="false" customWidth="true" hidden="false" outlineLevel="0" max="33" min="33" style="300" width="17.57"/>
    <col collapsed="false" customWidth="true" hidden="false" outlineLevel="0" max="34" min="34" style="298" width="8.57"/>
    <col collapsed="false" customWidth="true" hidden="false" outlineLevel="0" max="35" min="35" style="295" width="2.86"/>
    <col collapsed="false" customWidth="true" hidden="false" outlineLevel="0" max="36" min="36" style="305" width="4.28"/>
    <col collapsed="false" customWidth="true" hidden="false" outlineLevel="0" max="37" min="37" style="306" width="15.85"/>
    <col collapsed="false" customWidth="true" hidden="false" outlineLevel="0" max="38" min="38" style="19" width="10.43"/>
    <col collapsed="false" customWidth="true" hidden="false" outlineLevel="0" max="39" min="39" style="83" width="5.71"/>
    <col collapsed="false" customWidth="true" hidden="false" outlineLevel="0" max="40" min="40" style="307" width="22.15"/>
    <col collapsed="false" customWidth="false" hidden="false" outlineLevel="0" max="41" min="41" style="308" width="9.14"/>
    <col collapsed="false" customWidth="false" hidden="false" outlineLevel="0" max="1024" min="42" style="309" width="9.14"/>
  </cols>
  <sheetData>
    <row r="1" s="312" customFormat="true" ht="16.5" hidden="false" customHeight="false" outlineLevel="0" collapsed="false">
      <c r="A1" s="295"/>
      <c r="B1" s="295"/>
      <c r="C1" s="296"/>
      <c r="D1" s="296"/>
      <c r="E1" s="297"/>
      <c r="F1" s="298"/>
      <c r="G1" s="297"/>
      <c r="H1" s="299"/>
      <c r="I1" s="297"/>
      <c r="J1" s="298"/>
      <c r="K1" s="297"/>
      <c r="L1" s="301"/>
      <c r="M1" s="297"/>
      <c r="N1" s="301"/>
      <c r="O1" s="297"/>
      <c r="P1" s="301"/>
      <c r="Q1" s="297"/>
      <c r="R1" s="301"/>
      <c r="S1" s="297"/>
      <c r="T1" s="301"/>
      <c r="U1" s="297"/>
      <c r="V1" s="301"/>
      <c r="W1" s="297"/>
      <c r="X1" s="301"/>
      <c r="Y1" s="297"/>
      <c r="Z1" s="301"/>
      <c r="AA1" s="297"/>
      <c r="AB1" s="301"/>
      <c r="AC1" s="302"/>
      <c r="AD1" s="301"/>
      <c r="AE1" s="304"/>
      <c r="AF1" s="301"/>
      <c r="AG1" s="297"/>
      <c r="AH1" s="298"/>
      <c r="AI1" s="295"/>
      <c r="AJ1" s="305"/>
      <c r="AK1" s="306"/>
      <c r="AL1" s="19"/>
      <c r="AM1" s="83"/>
      <c r="AN1" s="310"/>
      <c r="AO1" s="311"/>
    </row>
    <row r="2" customFormat="false" ht="15.75" hidden="false" customHeight="false" outlineLevel="0" collapsed="false">
      <c r="B2" s="313"/>
      <c r="C2" s="314"/>
      <c r="D2" s="314"/>
      <c r="E2" s="315"/>
      <c r="F2" s="316"/>
      <c r="G2" s="315"/>
      <c r="H2" s="317"/>
      <c r="I2" s="318"/>
      <c r="J2" s="316"/>
      <c r="K2" s="318"/>
      <c r="L2" s="319"/>
      <c r="M2" s="320"/>
      <c r="N2" s="319"/>
      <c r="O2" s="321"/>
      <c r="P2" s="319"/>
      <c r="Q2" s="320"/>
      <c r="R2" s="319"/>
      <c r="S2" s="320"/>
      <c r="T2" s="319"/>
      <c r="U2" s="320"/>
      <c r="V2" s="319"/>
      <c r="W2" s="320"/>
      <c r="X2" s="319"/>
      <c r="Y2" s="320"/>
      <c r="Z2" s="319"/>
      <c r="AA2" s="320"/>
      <c r="AB2" s="319"/>
      <c r="AC2" s="320"/>
      <c r="AD2" s="319"/>
      <c r="AE2" s="322"/>
      <c r="AF2" s="319"/>
      <c r="AG2" s="318"/>
      <c r="AH2" s="316"/>
      <c r="AI2" s="323"/>
    </row>
    <row r="3" customFormat="false" ht="15" hidden="false" customHeight="false" outlineLevel="0" collapsed="false">
      <c r="B3" s="324"/>
      <c r="C3" s="325" t="s">
        <v>369</v>
      </c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  <c r="W3" s="325"/>
      <c r="X3" s="325"/>
      <c r="Y3" s="325"/>
      <c r="Z3" s="325"/>
      <c r="AA3" s="325"/>
      <c r="AB3" s="325"/>
      <c r="AC3" s="325"/>
      <c r="AD3" s="325"/>
      <c r="AE3" s="325"/>
      <c r="AF3" s="325"/>
      <c r="AG3" s="325"/>
      <c r="AH3" s="325"/>
      <c r="AI3" s="326"/>
      <c r="AL3" s="312"/>
      <c r="AM3" s="312"/>
    </row>
    <row r="4" customFormat="false" ht="15" hidden="false" customHeight="false" outlineLevel="0" collapsed="false">
      <c r="B4" s="324"/>
      <c r="C4" s="327" t="s">
        <v>891</v>
      </c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27"/>
      <c r="X4" s="327"/>
      <c r="Y4" s="327"/>
      <c r="Z4" s="327"/>
      <c r="AA4" s="327"/>
      <c r="AB4" s="327"/>
      <c r="AC4" s="327"/>
      <c r="AD4" s="327"/>
      <c r="AE4" s="327"/>
      <c r="AF4" s="327"/>
      <c r="AG4" s="327"/>
      <c r="AH4" s="327"/>
      <c r="AI4" s="326"/>
      <c r="AL4" s="312"/>
      <c r="AM4" s="312"/>
    </row>
    <row r="5" customFormat="false" ht="13.5" hidden="false" customHeight="true" outlineLevel="0" collapsed="false">
      <c r="B5" s="324"/>
      <c r="C5" s="327" t="s">
        <v>892</v>
      </c>
      <c r="D5" s="327"/>
      <c r="E5" s="327"/>
      <c r="F5" s="327"/>
      <c r="G5" s="327"/>
      <c r="H5" s="327"/>
      <c r="I5" s="327"/>
      <c r="J5" s="327"/>
      <c r="K5" s="327"/>
      <c r="L5" s="327"/>
      <c r="M5" s="327"/>
      <c r="N5" s="327"/>
      <c r="O5" s="327"/>
      <c r="P5" s="327"/>
      <c r="Q5" s="327"/>
      <c r="R5" s="327"/>
      <c r="S5" s="327"/>
      <c r="T5" s="327"/>
      <c r="U5" s="327"/>
      <c r="V5" s="327"/>
      <c r="W5" s="327"/>
      <c r="X5" s="327"/>
      <c r="Y5" s="327"/>
      <c r="Z5" s="327"/>
      <c r="AA5" s="327"/>
      <c r="AB5" s="327"/>
      <c r="AC5" s="327"/>
      <c r="AD5" s="327"/>
      <c r="AE5" s="327"/>
      <c r="AF5" s="327"/>
      <c r="AG5" s="327"/>
      <c r="AH5" s="327"/>
      <c r="AI5" s="326"/>
      <c r="AL5" s="312"/>
      <c r="AM5" s="312"/>
    </row>
    <row r="6" customFormat="false" ht="15" hidden="false" customHeight="false" outlineLevel="0" collapsed="false">
      <c r="B6" s="324"/>
      <c r="C6" s="328" t="s">
        <v>893</v>
      </c>
      <c r="D6" s="328"/>
      <c r="E6" s="328"/>
      <c r="F6" s="328"/>
      <c r="G6" s="328"/>
      <c r="H6" s="328"/>
      <c r="I6" s="328"/>
      <c r="J6" s="328"/>
      <c r="K6" s="328"/>
      <c r="L6" s="328"/>
      <c r="M6" s="328"/>
      <c r="N6" s="328"/>
      <c r="O6" s="328"/>
      <c r="P6" s="328"/>
      <c r="Q6" s="328"/>
      <c r="R6" s="328"/>
      <c r="S6" s="328"/>
      <c r="T6" s="328"/>
      <c r="U6" s="328"/>
      <c r="V6" s="328"/>
      <c r="W6" s="328"/>
      <c r="X6" s="328"/>
      <c r="Y6" s="328"/>
      <c r="Z6" s="328"/>
      <c r="AA6" s="328"/>
      <c r="AB6" s="328"/>
      <c r="AC6" s="328"/>
      <c r="AD6" s="328"/>
      <c r="AE6" s="328"/>
      <c r="AF6" s="328"/>
      <c r="AG6" s="328"/>
      <c r="AH6" s="328"/>
      <c r="AI6" s="326"/>
      <c r="AL6" s="312"/>
      <c r="AM6" s="312"/>
    </row>
    <row r="7" s="341" customFormat="true" ht="15" hidden="false" customHeight="true" outlineLevel="0" collapsed="false">
      <c r="A7" s="329"/>
      <c r="B7" s="330"/>
      <c r="C7" s="331" t="s">
        <v>254</v>
      </c>
      <c r="D7" s="331"/>
      <c r="E7" s="332" t="s">
        <v>894</v>
      </c>
      <c r="F7" s="332"/>
      <c r="G7" s="332"/>
      <c r="H7" s="332"/>
      <c r="I7" s="332"/>
      <c r="J7" s="332"/>
      <c r="K7" s="331" t="s">
        <v>895</v>
      </c>
      <c r="L7" s="331"/>
      <c r="M7" s="331" t="s">
        <v>896</v>
      </c>
      <c r="N7" s="331"/>
      <c r="O7" s="331" t="s">
        <v>897</v>
      </c>
      <c r="P7" s="331"/>
      <c r="Q7" s="331" t="s">
        <v>898</v>
      </c>
      <c r="R7" s="331"/>
      <c r="S7" s="331" t="s">
        <v>899</v>
      </c>
      <c r="T7" s="331"/>
      <c r="U7" s="333" t="s">
        <v>900</v>
      </c>
      <c r="V7" s="333"/>
      <c r="W7" s="333" t="s">
        <v>901</v>
      </c>
      <c r="X7" s="333"/>
      <c r="Y7" s="333" t="s">
        <v>902</v>
      </c>
      <c r="Z7" s="333"/>
      <c r="AA7" s="333" t="s">
        <v>903</v>
      </c>
      <c r="AB7" s="333"/>
      <c r="AC7" s="333" t="s">
        <v>904</v>
      </c>
      <c r="AD7" s="333"/>
      <c r="AE7" s="333" t="s">
        <v>905</v>
      </c>
      <c r="AF7" s="333"/>
      <c r="AG7" s="334" t="s">
        <v>906</v>
      </c>
      <c r="AH7" s="334"/>
      <c r="AI7" s="335"/>
      <c r="AJ7" s="336"/>
      <c r="AK7" s="337"/>
      <c r="AL7" s="338"/>
      <c r="AM7" s="338"/>
      <c r="AN7" s="339"/>
      <c r="AO7" s="340"/>
    </row>
    <row r="8" s="357" customFormat="true" ht="15" hidden="false" customHeight="true" outlineLevel="0" collapsed="false">
      <c r="A8" s="342"/>
      <c r="B8" s="343"/>
      <c r="C8" s="331"/>
      <c r="D8" s="331"/>
      <c r="E8" s="344" t="s">
        <v>907</v>
      </c>
      <c r="F8" s="345" t="s">
        <v>257</v>
      </c>
      <c r="G8" s="344" t="s">
        <v>908</v>
      </c>
      <c r="H8" s="345" t="s">
        <v>257</v>
      </c>
      <c r="I8" s="346" t="s">
        <v>97</v>
      </c>
      <c r="J8" s="347" t="s">
        <v>257</v>
      </c>
      <c r="K8" s="348" t="s">
        <v>256</v>
      </c>
      <c r="L8" s="349" t="s">
        <v>257</v>
      </c>
      <c r="M8" s="350" t="s">
        <v>256</v>
      </c>
      <c r="N8" s="349" t="s">
        <v>257</v>
      </c>
      <c r="O8" s="350" t="s">
        <v>256</v>
      </c>
      <c r="P8" s="349" t="s">
        <v>257</v>
      </c>
      <c r="Q8" s="350" t="s">
        <v>256</v>
      </c>
      <c r="R8" s="349" t="s">
        <v>257</v>
      </c>
      <c r="S8" s="350" t="s">
        <v>256</v>
      </c>
      <c r="T8" s="349" t="s">
        <v>257</v>
      </c>
      <c r="U8" s="350" t="s">
        <v>256</v>
      </c>
      <c r="V8" s="349" t="s">
        <v>257</v>
      </c>
      <c r="W8" s="350" t="s">
        <v>256</v>
      </c>
      <c r="X8" s="349" t="s">
        <v>257</v>
      </c>
      <c r="Y8" s="350" t="s">
        <v>256</v>
      </c>
      <c r="Z8" s="349" t="s">
        <v>257</v>
      </c>
      <c r="AA8" s="350" t="s">
        <v>256</v>
      </c>
      <c r="AB8" s="349" t="s">
        <v>257</v>
      </c>
      <c r="AC8" s="350" t="s">
        <v>256</v>
      </c>
      <c r="AD8" s="349" t="s">
        <v>257</v>
      </c>
      <c r="AE8" s="351" t="s">
        <v>256</v>
      </c>
      <c r="AF8" s="349" t="s">
        <v>257</v>
      </c>
      <c r="AG8" s="350" t="s">
        <v>256</v>
      </c>
      <c r="AH8" s="349" t="s">
        <v>257</v>
      </c>
      <c r="AI8" s="352"/>
      <c r="AJ8" s="353"/>
      <c r="AK8" s="354"/>
      <c r="AL8" s="338"/>
      <c r="AM8" s="338"/>
      <c r="AN8" s="355"/>
      <c r="AO8" s="356"/>
    </row>
    <row r="9" s="373" customFormat="true" ht="15.75" hidden="false" customHeight="false" outlineLevel="0" collapsed="false">
      <c r="A9" s="329"/>
      <c r="B9" s="330"/>
      <c r="C9" s="358" t="s">
        <v>258</v>
      </c>
      <c r="D9" s="359"/>
      <c r="E9" s="360"/>
      <c r="F9" s="361"/>
      <c r="G9" s="360"/>
      <c r="H9" s="362"/>
      <c r="I9" s="363"/>
      <c r="J9" s="364"/>
      <c r="K9" s="365"/>
      <c r="L9" s="364"/>
      <c r="M9" s="363"/>
      <c r="N9" s="364"/>
      <c r="O9" s="363"/>
      <c r="P9" s="364"/>
      <c r="Q9" s="366"/>
      <c r="R9" s="364"/>
      <c r="S9" s="366"/>
      <c r="T9" s="364"/>
      <c r="U9" s="363"/>
      <c r="V9" s="364"/>
      <c r="W9" s="363"/>
      <c r="X9" s="364"/>
      <c r="Y9" s="363"/>
      <c r="Z9" s="364"/>
      <c r="AA9" s="363"/>
      <c r="AB9" s="364"/>
      <c r="AC9" s="363"/>
      <c r="AD9" s="364"/>
      <c r="AE9" s="367"/>
      <c r="AF9" s="364"/>
      <c r="AG9" s="368"/>
      <c r="AH9" s="364"/>
      <c r="AI9" s="335"/>
      <c r="AJ9" s="336"/>
      <c r="AK9" s="337"/>
      <c r="AL9" s="369"/>
      <c r="AM9" s="370"/>
      <c r="AN9" s="371"/>
      <c r="AO9" s="372"/>
    </row>
    <row r="10" s="373" customFormat="true" ht="15.75" hidden="false" customHeight="false" outlineLevel="0" collapsed="false">
      <c r="A10" s="329"/>
      <c r="B10" s="374"/>
      <c r="C10" s="375" t="n">
        <v>411001</v>
      </c>
      <c r="D10" s="376" t="s">
        <v>259</v>
      </c>
      <c r="E10" s="377" t="n">
        <v>4641697601.81818</v>
      </c>
      <c r="F10" s="378" t="n">
        <f aca="false">+E10/$E$29</f>
        <v>0.63529564223431</v>
      </c>
      <c r="G10" s="377" t="n">
        <v>-80871818.1818182</v>
      </c>
      <c r="H10" s="379" t="n">
        <f aca="false">+G10/$G$29</f>
        <v>-0.00571033463402495</v>
      </c>
      <c r="I10" s="380" t="n">
        <f aca="false">E10+G10</f>
        <v>4560825783.63636</v>
      </c>
      <c r="J10" s="381" t="n">
        <f aca="false">+I10/$I$29</f>
        <v>0.212440518802685</v>
      </c>
      <c r="K10" s="377" t="n">
        <v>2460619745.45454</v>
      </c>
      <c r="L10" s="381" t="n">
        <f aca="false">+K10/$K$29</f>
        <v>0.54754005484287</v>
      </c>
      <c r="M10" s="377" t="n">
        <v>3578360072.72727</v>
      </c>
      <c r="N10" s="381" t="n">
        <f aca="false">+M10/$M$29</f>
        <v>0.96883317479055</v>
      </c>
      <c r="O10" s="377" t="n">
        <v>1815518090.90909</v>
      </c>
      <c r="P10" s="381" t="n">
        <f aca="false">+O10/$O$29</f>
        <v>0.998839071526303</v>
      </c>
      <c r="Q10" s="377" t="n">
        <v>1012565939.09091</v>
      </c>
      <c r="R10" s="381" t="n">
        <f aca="false">+Q10/$Q$29</f>
        <v>0.943184479365045</v>
      </c>
      <c r="S10" s="377" t="n">
        <v>0</v>
      </c>
      <c r="T10" s="381" t="e">
        <f aca="false">+S10/$S$29</f>
        <v>#DIV/0!</v>
      </c>
      <c r="U10" s="377" t="n">
        <v>41850136.3636364</v>
      </c>
      <c r="V10" s="381" t="n">
        <f aca="false">+U10/$U$29</f>
        <v>1.06333442665361</v>
      </c>
      <c r="W10" s="377" t="n">
        <v>0</v>
      </c>
      <c r="X10" s="381" t="e">
        <f aca="false">+W10/$W$29</f>
        <v>#DIV/0!</v>
      </c>
      <c r="Y10" s="377" t="n">
        <v>18464227.2727273</v>
      </c>
      <c r="Z10" s="381" t="n">
        <f aca="false">+Y10/$Y$29</f>
        <v>0.997642279817178</v>
      </c>
      <c r="AA10" s="377" t="n">
        <v>141209090.909091</v>
      </c>
      <c r="AB10" s="381" t="n">
        <f aca="false">+AA10/$AA$29</f>
        <v>0.950921015336073</v>
      </c>
      <c r="AC10" s="377" t="n">
        <v>0</v>
      </c>
      <c r="AD10" s="381" t="e">
        <f aca="false">+AC10/$AC$29</f>
        <v>#DIV/0!</v>
      </c>
      <c r="AE10" s="382" t="n">
        <v>0</v>
      </c>
      <c r="AF10" s="381" t="n">
        <f aca="false">+AE10/$AG$29</f>
        <v>0</v>
      </c>
      <c r="AG10" s="380" t="n">
        <f aca="false">K10+M10+O10+Q10+S10+I10+U10+W10+Y10+AA10+AC10+AE10</f>
        <v>13629413086.3636</v>
      </c>
      <c r="AH10" s="381" t="n">
        <f aca="false">+AG10/$AG$29</f>
        <v>0.416118294958599</v>
      </c>
      <c r="AI10" s="335"/>
      <c r="AJ10" s="336"/>
      <c r="AK10" s="383"/>
      <c r="AL10" s="384"/>
      <c r="AM10" s="385"/>
      <c r="AN10" s="371"/>
      <c r="AO10" s="372"/>
    </row>
    <row r="11" s="373" customFormat="true" ht="15.75" hidden="false" customHeight="false" outlineLevel="0" collapsed="false">
      <c r="A11" s="329"/>
      <c r="B11" s="374"/>
      <c r="C11" s="375" t="n">
        <v>411002</v>
      </c>
      <c r="D11" s="376" t="s">
        <v>265</v>
      </c>
      <c r="E11" s="377" t="n">
        <v>-766620000</v>
      </c>
      <c r="F11" s="379" t="n">
        <f aca="false">+E11/$E$29</f>
        <v>-0.104925048339835</v>
      </c>
      <c r="G11" s="377" t="n">
        <v>-309510000</v>
      </c>
      <c r="H11" s="379" t="n">
        <f aca="false">+G11/$G$29</f>
        <v>-0.0218544075341985</v>
      </c>
      <c r="I11" s="380" t="n">
        <f aca="false">E11+G11</f>
        <v>-1076130000</v>
      </c>
      <c r="J11" s="381" t="n">
        <f aca="false">+I11/$I$29</f>
        <v>-0.0501254874324227</v>
      </c>
      <c r="K11" s="377" t="n">
        <v>-104880000</v>
      </c>
      <c r="L11" s="381" t="n">
        <f aca="false">+K11/$K$29</f>
        <v>-0.0233380233000252</v>
      </c>
      <c r="M11" s="377" t="n">
        <v>137310000</v>
      </c>
      <c r="N11" s="381" t="n">
        <f aca="false">+M11/$M$29</f>
        <v>0.0371763826240941</v>
      </c>
      <c r="O11" s="377" t="n">
        <v>34170000</v>
      </c>
      <c r="P11" s="381" t="n">
        <f aca="false">+O11/$O$29</f>
        <v>0.018799223893695</v>
      </c>
      <c r="Q11" s="377" t="n">
        <v>18600000</v>
      </c>
      <c r="R11" s="381" t="n">
        <f aca="false">+Q11/$Q$29</f>
        <v>0.017325519888552</v>
      </c>
      <c r="S11" s="377" t="n">
        <v>0</v>
      </c>
      <c r="T11" s="381" t="e">
        <f aca="false">+S11/$S$29</f>
        <v>#DIV/0!</v>
      </c>
      <c r="U11" s="377" t="n">
        <v>-2820000</v>
      </c>
      <c r="V11" s="381" t="n">
        <f aca="false">+U11/$U$29</f>
        <v>-0.0716509752108876</v>
      </c>
      <c r="W11" s="377" t="n">
        <v>0</v>
      </c>
      <c r="X11" s="381" t="e">
        <f aca="false">+W11/$W$29</f>
        <v>#DIV/0!</v>
      </c>
      <c r="Y11" s="377" t="n">
        <v>-2070000</v>
      </c>
      <c r="Z11" s="381" t="n">
        <f aca="false">+Y11/$Y$29</f>
        <v>-0.111844351172597</v>
      </c>
      <c r="AA11" s="377" t="n">
        <v>-7995000</v>
      </c>
      <c r="AB11" s="381" t="n">
        <f aca="false">+AA11/$AA$29</f>
        <v>-0.0538394055840668</v>
      </c>
      <c r="AC11" s="377" t="n">
        <v>0</v>
      </c>
      <c r="AD11" s="381" t="e">
        <f aca="false">+AC11/$AC$29</f>
        <v>#DIV/0!</v>
      </c>
      <c r="AE11" s="382" t="n">
        <v>0</v>
      </c>
      <c r="AF11" s="381" t="n">
        <f aca="false">+AE11/$AG$29</f>
        <v>0</v>
      </c>
      <c r="AG11" s="380" t="n">
        <f aca="false">K11+M11+O11+Q11+S11+I11+U11+W11+Y11+AA11+AC11+AE11</f>
        <v>-1003815000</v>
      </c>
      <c r="AH11" s="381" t="n">
        <f aca="false">+AG11/$AG$29</f>
        <v>-0.0306473788421443</v>
      </c>
      <c r="AI11" s="335"/>
      <c r="AJ11" s="336"/>
      <c r="AK11" s="383"/>
      <c r="AL11" s="384"/>
      <c r="AM11" s="385"/>
      <c r="AN11" s="371"/>
      <c r="AO11" s="372"/>
    </row>
    <row r="12" s="373" customFormat="true" ht="15.75" hidden="false" customHeight="false" outlineLevel="0" collapsed="false">
      <c r="A12" s="329"/>
      <c r="B12" s="374"/>
      <c r="C12" s="375" t="n">
        <v>411011</v>
      </c>
      <c r="D12" s="376" t="s">
        <v>268</v>
      </c>
      <c r="E12" s="377" t="n">
        <v>-57923377.2727273</v>
      </c>
      <c r="F12" s="379" t="n">
        <f aca="false">+E12/$E$29</f>
        <v>-0.00792780407548379</v>
      </c>
      <c r="G12" s="377" t="n">
        <v>0</v>
      </c>
      <c r="H12" s="379" t="n">
        <f aca="false">+G12/$G$29</f>
        <v>0</v>
      </c>
      <c r="I12" s="380" t="n">
        <f aca="false">E12+G12</f>
        <v>-57923377.2727273</v>
      </c>
      <c r="J12" s="381" t="n">
        <f aca="false">+I12/$I$29</f>
        <v>-0.00269803603609933</v>
      </c>
      <c r="K12" s="377" t="n">
        <v>-64984227.2727273</v>
      </c>
      <c r="L12" s="381" t="n">
        <f aca="false">+K12/$K$29</f>
        <v>-0.0144603681371571</v>
      </c>
      <c r="M12" s="377" t="n">
        <v>-37365590.9090909</v>
      </c>
      <c r="N12" s="381" t="n">
        <f aca="false">+M12/$M$29</f>
        <v>-0.0101166521346715</v>
      </c>
      <c r="O12" s="377" t="n">
        <v>-22091931.8181818</v>
      </c>
      <c r="P12" s="381" t="n">
        <f aca="false">+O12/$O$29</f>
        <v>-0.0121542631692785</v>
      </c>
      <c r="Q12" s="377" t="n">
        <v>-17607440.9090909</v>
      </c>
      <c r="R12" s="381" t="n">
        <f aca="false">+Q12/$Q$29</f>
        <v>-0.0164009713794063</v>
      </c>
      <c r="S12" s="377" t="n">
        <v>0</v>
      </c>
      <c r="T12" s="381" t="e">
        <f aca="false">+S12/$S$29</f>
        <v>#DIV/0!</v>
      </c>
      <c r="U12" s="377" t="n">
        <v>0</v>
      </c>
      <c r="V12" s="381" t="n">
        <f aca="false">+U12/$U$29</f>
        <v>0</v>
      </c>
      <c r="W12" s="377" t="n">
        <v>0</v>
      </c>
      <c r="X12" s="381" t="e">
        <f aca="false">+W12/$W$29</f>
        <v>#DIV/0!</v>
      </c>
      <c r="Y12" s="377" t="n">
        <v>-29545.4545454545</v>
      </c>
      <c r="Z12" s="381" t="n">
        <f aca="false">+Y12/$Y$29</f>
        <v>-0.00159637304045209</v>
      </c>
      <c r="AA12" s="377" t="n">
        <v>-233181.818181818</v>
      </c>
      <c r="AB12" s="381" t="n">
        <f aca="false">+AA12/$AA$29</f>
        <v>-0.00157027773407393</v>
      </c>
      <c r="AC12" s="377" t="n">
        <v>0</v>
      </c>
      <c r="AD12" s="381" t="e">
        <f aca="false">+AC12/$AC$29</f>
        <v>#DIV/0!</v>
      </c>
      <c r="AE12" s="382" t="n">
        <v>0</v>
      </c>
      <c r="AF12" s="381" t="n">
        <f aca="false">+AE12/$AG$29</f>
        <v>0</v>
      </c>
      <c r="AG12" s="380" t="n">
        <f aca="false">K12+M12+O12+Q12+S12+I12+U12+W12+Y12+AA12+AC12+AE12</f>
        <v>-200235295.454545</v>
      </c>
      <c r="AH12" s="381" t="n">
        <f aca="false">+AG12/$AG$29</f>
        <v>-0.00611336447190384</v>
      </c>
      <c r="AI12" s="335"/>
      <c r="AJ12" s="336"/>
      <c r="AK12" s="383"/>
      <c r="AL12" s="384"/>
      <c r="AM12" s="385"/>
      <c r="AN12" s="371"/>
      <c r="AO12" s="372"/>
    </row>
    <row r="13" s="373" customFormat="true" ht="15.75" hidden="false" customHeight="false" outlineLevel="0" collapsed="false">
      <c r="A13" s="329"/>
      <c r="B13" s="374"/>
      <c r="C13" s="375" t="n">
        <v>411012</v>
      </c>
      <c r="D13" s="376" t="s">
        <v>270</v>
      </c>
      <c r="E13" s="377" t="n">
        <v>57772.7272727273</v>
      </c>
      <c r="F13" s="379" t="n">
        <f aca="false">+E13/$E$29</f>
        <v>7.9071850484138E-006</v>
      </c>
      <c r="G13" s="377" t="n">
        <v>0</v>
      </c>
      <c r="H13" s="379" t="n">
        <f aca="false">+G13/$G$29</f>
        <v>0</v>
      </c>
      <c r="I13" s="380" t="n">
        <f aca="false">E13+G13</f>
        <v>57772.7272727273</v>
      </c>
      <c r="J13" s="381" t="n">
        <f aca="false">+I13/$I$29</f>
        <v>2.69101884980985E-006</v>
      </c>
      <c r="K13" s="377" t="n">
        <v>-3742590.90909091</v>
      </c>
      <c r="L13" s="381" t="n">
        <f aca="false">+K13/$K$29</f>
        <v>-0.000832805814634116</v>
      </c>
      <c r="M13" s="377" t="n">
        <v>-3009772.72727273</v>
      </c>
      <c r="N13" s="381" t="n">
        <f aca="false">+M13/$M$29</f>
        <v>-0.000814889392765671</v>
      </c>
      <c r="O13" s="377" t="n">
        <v>-2958386.36363636</v>
      </c>
      <c r="P13" s="381" t="n">
        <f aca="false">+O13/$O$29</f>
        <v>-0.00162760806596589</v>
      </c>
      <c r="Q13" s="377" t="n">
        <v>-835386.363636364</v>
      </c>
      <c r="R13" s="381" t="n">
        <f aca="false">+Q13/$Q$29</f>
        <v>-0.000778145325688544</v>
      </c>
      <c r="S13" s="377" t="n">
        <v>0</v>
      </c>
      <c r="T13" s="381" t="e">
        <f aca="false">+S13/$S$29</f>
        <v>#DIV/0!</v>
      </c>
      <c r="U13" s="377" t="n">
        <v>0</v>
      </c>
      <c r="V13" s="381" t="n">
        <f aca="false">+U13/$U$29</f>
        <v>0</v>
      </c>
      <c r="W13" s="377" t="n">
        <v>0</v>
      </c>
      <c r="X13" s="381" t="e">
        <f aca="false">+W13/$W$29</f>
        <v>#DIV/0!</v>
      </c>
      <c r="Y13" s="377" t="n">
        <v>0</v>
      </c>
      <c r="Z13" s="381" t="n">
        <f aca="false">+Y13/$Y$29</f>
        <v>0</v>
      </c>
      <c r="AA13" s="377" t="n">
        <v>-85090.9090909091</v>
      </c>
      <c r="AB13" s="381" t="n">
        <f aca="false">+AA13/$AA$29</f>
        <v>-0.000573013629276099</v>
      </c>
      <c r="AC13" s="377" t="n">
        <v>0</v>
      </c>
      <c r="AD13" s="381" t="e">
        <f aca="false">+AC13/$AC$29</f>
        <v>#DIV/0!</v>
      </c>
      <c r="AE13" s="382" t="n">
        <v>0</v>
      </c>
      <c r="AF13" s="381" t="n">
        <f aca="false">+AE13/$AG$29</f>
        <v>0</v>
      </c>
      <c r="AG13" s="380" t="n">
        <f aca="false">K13+M13+O13+Q13+S13+I13+U13+W13+Y13+AA13+AC13+AE13</f>
        <v>-10573454.5454545</v>
      </c>
      <c r="AH13" s="381" t="n">
        <f aca="false">+AG13/$AG$29</f>
        <v>-0.000322817119812653</v>
      </c>
      <c r="AI13" s="335"/>
      <c r="AJ13" s="336"/>
      <c r="AK13" s="383"/>
      <c r="AL13" s="384"/>
      <c r="AM13" s="385"/>
      <c r="AN13" s="371"/>
      <c r="AO13" s="372"/>
    </row>
    <row r="14" s="373" customFormat="true" ht="15.75" hidden="false" customHeight="false" outlineLevel="0" collapsed="false">
      <c r="A14" s="329"/>
      <c r="B14" s="374"/>
      <c r="C14" s="375" t="n">
        <v>411013</v>
      </c>
      <c r="D14" s="376" t="s">
        <v>272</v>
      </c>
      <c r="E14" s="377" t="n">
        <v>-112734557.6</v>
      </c>
      <c r="F14" s="379" t="n">
        <f aca="false">+E14/$E$29</f>
        <v>-0.0154296508123319</v>
      </c>
      <c r="G14" s="377" t="n">
        <v>2885454.54545455</v>
      </c>
      <c r="H14" s="379" t="n">
        <f aca="false">+G14/$G$29</f>
        <v>0.000203741073172981</v>
      </c>
      <c r="I14" s="380" t="n">
        <f aca="false">E14+G14</f>
        <v>-109849103.054545</v>
      </c>
      <c r="J14" s="381" t="n">
        <f aca="false">+I14/$I$29</f>
        <v>-0.00511670507710362</v>
      </c>
      <c r="K14" s="377" t="n">
        <v>-67806045.4545455</v>
      </c>
      <c r="L14" s="381" t="n">
        <f aca="false">+K14/$K$29</f>
        <v>-0.0150882825009606</v>
      </c>
      <c r="M14" s="377" t="n">
        <v>-103657590.909091</v>
      </c>
      <c r="N14" s="381" t="n">
        <f aca="false">+M14/$M$29</f>
        <v>-0.0280650663573533</v>
      </c>
      <c r="O14" s="377" t="n">
        <v>-31592000</v>
      </c>
      <c r="P14" s="381" t="n">
        <f aca="false">+O14/$O$29</f>
        <v>-0.017380892047106</v>
      </c>
      <c r="Q14" s="377" t="n">
        <v>-42270636.3636364</v>
      </c>
      <c r="R14" s="381" t="n">
        <f aca="false">+Q14/$Q$29</f>
        <v>-0.0393742339258027</v>
      </c>
      <c r="S14" s="377" t="n">
        <v>0</v>
      </c>
      <c r="T14" s="381" t="e">
        <f aca="false">+S14/$S$29</f>
        <v>#DIV/0!</v>
      </c>
      <c r="U14" s="377" t="n">
        <v>-2573500</v>
      </c>
      <c r="V14" s="381" t="n">
        <f aca="false">+U14/$U$29</f>
        <v>-0.0653878669167445</v>
      </c>
      <c r="W14" s="377" t="n">
        <v>0</v>
      </c>
      <c r="X14" s="381" t="e">
        <f aca="false">+W14/$W$29</f>
        <v>#DIV/0!</v>
      </c>
      <c r="Y14" s="377" t="n">
        <v>0</v>
      </c>
      <c r="Z14" s="381" t="n">
        <f aca="false">+Y14/$Y$29</f>
        <v>0</v>
      </c>
      <c r="AA14" s="377" t="n">
        <v>-12112727.2727273</v>
      </c>
      <c r="AB14" s="381" t="n">
        <f aca="false">+AA14/$AA$29</f>
        <v>-0.081568735005072</v>
      </c>
      <c r="AC14" s="377" t="n">
        <v>0</v>
      </c>
      <c r="AD14" s="381" t="e">
        <f aca="false">+AC14/$AC$29</f>
        <v>#DIV/0!</v>
      </c>
      <c r="AE14" s="382" t="n">
        <v>0</v>
      </c>
      <c r="AF14" s="381" t="n">
        <f aca="false">+AE14/$AG$29</f>
        <v>0</v>
      </c>
      <c r="AG14" s="380" t="n">
        <f aca="false">K14+M14+O14+Q14+S14+I14+U14+W14+Y14+AA14+AC14+AE14</f>
        <v>-369861603.054545</v>
      </c>
      <c r="AH14" s="381" t="n">
        <f aca="false">+AG14/$AG$29</f>
        <v>-0.0112922088910561</v>
      </c>
      <c r="AI14" s="335"/>
      <c r="AJ14" s="336"/>
      <c r="AK14" s="383"/>
      <c r="AL14" s="384"/>
      <c r="AM14" s="385"/>
      <c r="AN14" s="371"/>
      <c r="AO14" s="372"/>
    </row>
    <row r="15" s="373" customFormat="true" ht="15.75" hidden="false" customHeight="false" outlineLevel="0" collapsed="false">
      <c r="A15" s="329"/>
      <c r="B15" s="374"/>
      <c r="C15" s="375" t="n">
        <v>411016</v>
      </c>
      <c r="D15" s="376" t="s">
        <v>274</v>
      </c>
      <c r="E15" s="377" t="n">
        <v>0</v>
      </c>
      <c r="F15" s="379" t="n">
        <f aca="false">+E15/$E$29</f>
        <v>0</v>
      </c>
      <c r="G15" s="377" t="n">
        <v>0</v>
      </c>
      <c r="H15" s="379" t="n">
        <f aca="false">+G15/$G$29</f>
        <v>0</v>
      </c>
      <c r="I15" s="380" t="n">
        <f aca="false">E15+G15</f>
        <v>0</v>
      </c>
      <c r="J15" s="381" t="n">
        <f aca="false">+I15/$I$29</f>
        <v>0</v>
      </c>
      <c r="K15" s="377" t="n">
        <v>0</v>
      </c>
      <c r="L15" s="381" t="n">
        <f aca="false">+K15/$K$29</f>
        <v>0</v>
      </c>
      <c r="M15" s="377" t="n">
        <v>0</v>
      </c>
      <c r="N15" s="381" t="n">
        <f aca="false">+M15/$M$29</f>
        <v>0</v>
      </c>
      <c r="O15" s="377" t="n">
        <v>0</v>
      </c>
      <c r="P15" s="381" t="n">
        <f aca="false">+O15/$O$29</f>
        <v>0</v>
      </c>
      <c r="Q15" s="377" t="n">
        <v>0</v>
      </c>
      <c r="R15" s="381" t="n">
        <f aca="false">+Q15/$Q$29</f>
        <v>0</v>
      </c>
      <c r="S15" s="377" t="n">
        <v>0</v>
      </c>
      <c r="T15" s="381" t="e">
        <f aca="false">+S15/$S$29</f>
        <v>#DIV/0!</v>
      </c>
      <c r="U15" s="377" t="n">
        <v>0</v>
      </c>
      <c r="V15" s="381" t="n">
        <f aca="false">+U15/$U$29</f>
        <v>0</v>
      </c>
      <c r="W15" s="377" t="n">
        <v>0</v>
      </c>
      <c r="X15" s="381" t="e">
        <f aca="false">+W15/$W$29</f>
        <v>#DIV/0!</v>
      </c>
      <c r="Y15" s="377" t="n">
        <v>0</v>
      </c>
      <c r="Z15" s="381" t="n">
        <f aca="false">+Y15/$Y$29</f>
        <v>0</v>
      </c>
      <c r="AA15" s="377" t="n">
        <v>0</v>
      </c>
      <c r="AB15" s="381" t="n">
        <f aca="false">+AA15/$AA$29</f>
        <v>0</v>
      </c>
      <c r="AC15" s="377" t="n">
        <v>0</v>
      </c>
      <c r="AD15" s="381" t="e">
        <f aca="false">+AC15/$AC$29</f>
        <v>#DIV/0!</v>
      </c>
      <c r="AE15" s="382" t="n">
        <v>0</v>
      </c>
      <c r="AF15" s="381" t="n">
        <f aca="false">+AE15/$AG$29</f>
        <v>0</v>
      </c>
      <c r="AG15" s="380" t="n">
        <f aca="false">K15+M15+O15+Q15+S15+I15+U15+W15+Y15+AA15+AC15+AE15</f>
        <v>0</v>
      </c>
      <c r="AH15" s="381" t="n">
        <f aca="false">+AG15/$AG$29</f>
        <v>0</v>
      </c>
      <c r="AI15" s="335"/>
      <c r="AJ15" s="336"/>
      <c r="AK15" s="383"/>
      <c r="AL15" s="384"/>
      <c r="AM15" s="385"/>
      <c r="AN15" s="371"/>
      <c r="AO15" s="372"/>
    </row>
    <row r="16" s="373" customFormat="true" ht="15.75" hidden="false" customHeight="false" outlineLevel="0" collapsed="false">
      <c r="A16" s="329"/>
      <c r="B16" s="374"/>
      <c r="C16" s="375" t="n">
        <v>411017</v>
      </c>
      <c r="D16" s="376" t="s">
        <v>275</v>
      </c>
      <c r="E16" s="377" t="n">
        <v>0</v>
      </c>
      <c r="F16" s="379" t="n">
        <f aca="false">+E16/$E$29</f>
        <v>0</v>
      </c>
      <c r="G16" s="377" t="n">
        <v>0</v>
      </c>
      <c r="H16" s="379" t="n">
        <f aca="false">+G16/$G$29</f>
        <v>0</v>
      </c>
      <c r="I16" s="380" t="n">
        <f aca="false">E16+G16</f>
        <v>0</v>
      </c>
      <c r="J16" s="381" t="n">
        <f aca="false">+I16/$I$29</f>
        <v>0</v>
      </c>
      <c r="K16" s="377" t="n">
        <v>0</v>
      </c>
      <c r="L16" s="381" t="n">
        <f aca="false">+K16/$K$29</f>
        <v>0</v>
      </c>
      <c r="M16" s="377" t="n">
        <v>0</v>
      </c>
      <c r="N16" s="381" t="n">
        <f aca="false">+M16/$M$29</f>
        <v>0</v>
      </c>
      <c r="O16" s="377" t="n">
        <v>0</v>
      </c>
      <c r="P16" s="381" t="n">
        <f aca="false">+O16/$O$29</f>
        <v>0</v>
      </c>
      <c r="Q16" s="377" t="n">
        <v>0</v>
      </c>
      <c r="R16" s="381" t="n">
        <f aca="false">+Q16/$Q$29</f>
        <v>0</v>
      </c>
      <c r="S16" s="377" t="n">
        <v>0</v>
      </c>
      <c r="T16" s="381" t="e">
        <f aca="false">+S16/$S$29</f>
        <v>#DIV/0!</v>
      </c>
      <c r="U16" s="377" t="n">
        <v>0</v>
      </c>
      <c r="V16" s="381" t="n">
        <f aca="false">+U16/$U$29</f>
        <v>0</v>
      </c>
      <c r="W16" s="377" t="n">
        <v>0</v>
      </c>
      <c r="X16" s="381" t="e">
        <f aca="false">+W16/$W$29</f>
        <v>#DIV/0!</v>
      </c>
      <c r="Y16" s="377" t="n">
        <v>0</v>
      </c>
      <c r="Z16" s="381" t="n">
        <f aca="false">+Y16/$Y$29</f>
        <v>0</v>
      </c>
      <c r="AA16" s="377" t="n">
        <v>0</v>
      </c>
      <c r="AB16" s="381" t="n">
        <f aca="false">+AA16/$AA$29</f>
        <v>0</v>
      </c>
      <c r="AC16" s="377" t="n">
        <v>0</v>
      </c>
      <c r="AD16" s="381" t="e">
        <f aca="false">+AC16/$AC$29</f>
        <v>#DIV/0!</v>
      </c>
      <c r="AE16" s="382" t="n">
        <v>0</v>
      </c>
      <c r="AF16" s="381" t="n">
        <f aca="false">+AE16/$AG$29</f>
        <v>0</v>
      </c>
      <c r="AG16" s="380" t="n">
        <f aca="false">K16+M16+O16+Q16+S16+I16+U16+W16+Y16+AA16+AC16+AE16</f>
        <v>0</v>
      </c>
      <c r="AH16" s="381" t="n">
        <f aca="false">+AG16/$AG$29</f>
        <v>0</v>
      </c>
      <c r="AI16" s="335"/>
      <c r="AJ16" s="336"/>
      <c r="AK16" s="383"/>
      <c r="AL16" s="384"/>
      <c r="AM16" s="385"/>
      <c r="AN16" s="371"/>
      <c r="AO16" s="372"/>
    </row>
    <row r="17" s="373" customFormat="true" ht="15.75" hidden="false" customHeight="false" outlineLevel="0" collapsed="false">
      <c r="A17" s="329"/>
      <c r="B17" s="374"/>
      <c r="C17" s="375" t="n">
        <v>411018</v>
      </c>
      <c r="D17" s="376" t="s">
        <v>276</v>
      </c>
      <c r="E17" s="377" t="n">
        <v>0</v>
      </c>
      <c r="F17" s="379" t="n">
        <f aca="false">+E17/$E$29</f>
        <v>0</v>
      </c>
      <c r="G17" s="377" t="n">
        <v>0</v>
      </c>
      <c r="H17" s="379" t="n">
        <f aca="false">+G17/$G$29</f>
        <v>0</v>
      </c>
      <c r="I17" s="380" t="n">
        <f aca="false">E17+G17</f>
        <v>0</v>
      </c>
      <c r="J17" s="381" t="n">
        <f aca="false">+I17/$I$29</f>
        <v>0</v>
      </c>
      <c r="K17" s="377" t="n">
        <v>0</v>
      </c>
      <c r="L17" s="381" t="n">
        <f aca="false">+K17/$K$29</f>
        <v>0</v>
      </c>
      <c r="M17" s="377" t="n">
        <v>0</v>
      </c>
      <c r="N17" s="381" t="n">
        <f aca="false">+M17/$M$29</f>
        <v>0</v>
      </c>
      <c r="O17" s="377" t="n">
        <v>0</v>
      </c>
      <c r="P17" s="381" t="n">
        <f aca="false">+O17/$O$29</f>
        <v>0</v>
      </c>
      <c r="Q17" s="377" t="n">
        <v>0</v>
      </c>
      <c r="R17" s="381" t="n">
        <f aca="false">+Q17/$Q$29</f>
        <v>0</v>
      </c>
      <c r="S17" s="377" t="n">
        <v>0</v>
      </c>
      <c r="T17" s="381" t="e">
        <f aca="false">+S17/$S$29</f>
        <v>#DIV/0!</v>
      </c>
      <c r="U17" s="377" t="n">
        <v>0</v>
      </c>
      <c r="V17" s="381" t="n">
        <f aca="false">+U17/$U$29</f>
        <v>0</v>
      </c>
      <c r="W17" s="377" t="n">
        <v>0</v>
      </c>
      <c r="X17" s="381" t="e">
        <f aca="false">+W17/$W$29</f>
        <v>#DIV/0!</v>
      </c>
      <c r="Y17" s="377" t="n">
        <v>0</v>
      </c>
      <c r="Z17" s="381" t="n">
        <f aca="false">+Y17/$Y$29</f>
        <v>0</v>
      </c>
      <c r="AA17" s="377" t="n">
        <v>0</v>
      </c>
      <c r="AB17" s="381" t="n">
        <f aca="false">+AA17/$AA$29</f>
        <v>0</v>
      </c>
      <c r="AC17" s="377" t="n">
        <v>0</v>
      </c>
      <c r="AD17" s="381" t="e">
        <f aca="false">+AC17/$AC$29</f>
        <v>#DIV/0!</v>
      </c>
      <c r="AE17" s="382" t="n">
        <v>0</v>
      </c>
      <c r="AF17" s="381" t="n">
        <f aca="false">+AE17/$AG$29</f>
        <v>0</v>
      </c>
      <c r="AG17" s="380" t="n">
        <f aca="false">K17+M17+O17+Q17+S17+I17+U17+W17+Y17+AA17+AC17+AE17</f>
        <v>0</v>
      </c>
      <c r="AH17" s="381" t="n">
        <f aca="false">+AG17/$AG$29</f>
        <v>0</v>
      </c>
      <c r="AI17" s="335"/>
      <c r="AJ17" s="336"/>
      <c r="AK17" s="383"/>
      <c r="AL17" s="384"/>
      <c r="AM17" s="385"/>
      <c r="AN17" s="371"/>
      <c r="AO17" s="372"/>
    </row>
    <row r="18" s="357" customFormat="true" ht="15.75" hidden="false" customHeight="false" outlineLevel="0" collapsed="false">
      <c r="A18" s="342"/>
      <c r="B18" s="386"/>
      <c r="C18" s="387"/>
      <c r="D18" s="388" t="s">
        <v>277</v>
      </c>
      <c r="E18" s="389" t="n">
        <f aca="false">SUM(E10:E17)</f>
        <v>3704477439.67273</v>
      </c>
      <c r="F18" s="390" t="n">
        <f aca="false">+E18/$E$29</f>
        <v>0.507021046191708</v>
      </c>
      <c r="G18" s="389" t="n">
        <f aca="false">SUM(G10:G17)</f>
        <v>-387496363.636364</v>
      </c>
      <c r="H18" s="390" t="n">
        <f aca="false">+G18/$G$29</f>
        <v>-0.0273610010950505</v>
      </c>
      <c r="I18" s="389" t="n">
        <f aca="false">+E18+G18</f>
        <v>3316981076.03636</v>
      </c>
      <c r="J18" s="349" t="n">
        <f aca="false">+I18/$I$29</f>
        <v>0.15450298127591</v>
      </c>
      <c r="K18" s="389" t="n">
        <f aca="false">SUM(K10:K17)</f>
        <v>2219206881.81818</v>
      </c>
      <c r="L18" s="349" t="n">
        <f aca="false">+K18/$K$29</f>
        <v>0.493820575090093</v>
      </c>
      <c r="M18" s="389" t="n">
        <f aca="false">SUM(M10:M17)</f>
        <v>3571637118.18182</v>
      </c>
      <c r="N18" s="349" t="n">
        <f aca="false">+M18/$M$29</f>
        <v>0.967012949529854</v>
      </c>
      <c r="O18" s="389" t="n">
        <f aca="false">SUM(O10:O17)</f>
        <v>1793045772.72727</v>
      </c>
      <c r="P18" s="349" t="n">
        <f aca="false">+O18/$O$29</f>
        <v>0.986475532137648</v>
      </c>
      <c r="Q18" s="389" t="n">
        <f aca="false">SUM(Q10:Q17)</f>
        <v>970452475.454545</v>
      </c>
      <c r="R18" s="349" t="n">
        <f aca="false">+Q18/$Q$29</f>
        <v>0.903956648622699</v>
      </c>
      <c r="S18" s="389" t="n">
        <f aca="false">SUM(S10:S17)</f>
        <v>0</v>
      </c>
      <c r="T18" s="349" t="e">
        <f aca="false">+S18/$S$29</f>
        <v>#DIV/0!</v>
      </c>
      <c r="U18" s="389" t="n">
        <f aca="false">SUM(U10:U17)</f>
        <v>36456636.3636364</v>
      </c>
      <c r="V18" s="349" t="n">
        <f aca="false">+U18/$U$29</f>
        <v>0.926295584525976</v>
      </c>
      <c r="W18" s="389" t="n">
        <f aca="false">SUM(W10:W17)</f>
        <v>0</v>
      </c>
      <c r="X18" s="349" t="e">
        <f aca="false">+W18/$W$29</f>
        <v>#DIV/0!</v>
      </c>
      <c r="Y18" s="389" t="n">
        <f aca="false">SUM(Y10:Y17)</f>
        <v>16364681.8181818</v>
      </c>
      <c r="Z18" s="349" t="n">
        <f aca="false">+Y18/$Y$29</f>
        <v>0.884201555604129</v>
      </c>
      <c r="AA18" s="389" t="n">
        <f aca="false">SUM(AA10:AA17)</f>
        <v>120783090.909091</v>
      </c>
      <c r="AB18" s="349" t="n">
        <f aca="false">+AA18/$AA$29</f>
        <v>0.813369583383584</v>
      </c>
      <c r="AC18" s="389" t="n">
        <f aca="false">SUM(AC10:AC17)</f>
        <v>0</v>
      </c>
      <c r="AD18" s="349" t="e">
        <f aca="false">+AC18/$AC$29</f>
        <v>#DIV/0!</v>
      </c>
      <c r="AE18" s="389" t="n">
        <v>0</v>
      </c>
      <c r="AF18" s="349" t="n">
        <f aca="false">+AE18/$AG$29</f>
        <v>0</v>
      </c>
      <c r="AG18" s="350" t="n">
        <f aca="false">K18+M18+O18+Q18+S18+I18+U18+W18+Y18+AA18+AC18+AE18</f>
        <v>12044927733.3091</v>
      </c>
      <c r="AH18" s="349" t="n">
        <f aca="false">+AG18/$AG$29</f>
        <v>0.367742525633682</v>
      </c>
      <c r="AI18" s="352"/>
      <c r="AJ18" s="353" t="n">
        <v>0</v>
      </c>
      <c r="AK18" s="383"/>
      <c r="AL18" s="384"/>
      <c r="AM18" s="385"/>
      <c r="AN18" s="355"/>
      <c r="AO18" s="356"/>
    </row>
    <row r="19" s="373" customFormat="true" ht="15.75" hidden="false" customHeight="false" outlineLevel="0" collapsed="false">
      <c r="A19" s="329"/>
      <c r="B19" s="374"/>
      <c r="C19" s="375" t="n">
        <v>411101</v>
      </c>
      <c r="D19" s="376" t="s">
        <v>278</v>
      </c>
      <c r="E19" s="377" t="n">
        <v>3416124166.36364</v>
      </c>
      <c r="F19" s="379" t="n">
        <f aca="false">+E19/$E$29</f>
        <v>0.467554972855628</v>
      </c>
      <c r="G19" s="377" t="n">
        <v>15750356500</v>
      </c>
      <c r="H19" s="379" t="n">
        <f aca="false">+G19/$G$29</f>
        <v>1.11212791108498</v>
      </c>
      <c r="I19" s="380" t="n">
        <f aca="false">E19+G19</f>
        <v>19166480666.3636</v>
      </c>
      <c r="J19" s="381" t="n">
        <f aca="false">+I19/$I$29</f>
        <v>0.892763128772158</v>
      </c>
      <c r="K19" s="377" t="n">
        <v>2210769867.27273</v>
      </c>
      <c r="L19" s="381" t="n">
        <f aca="false">+K19/$K$29</f>
        <v>0.491943160501568</v>
      </c>
      <c r="M19" s="377" t="n">
        <v>107936992.727273</v>
      </c>
      <c r="N19" s="381" t="n">
        <f aca="false">+M19/$M$29</f>
        <v>0.0292237050536972</v>
      </c>
      <c r="O19" s="377" t="n">
        <v>18342454.5454545</v>
      </c>
      <c r="P19" s="381" t="n">
        <f aca="false">+O19/$O$29</f>
        <v>0.0100914225858918</v>
      </c>
      <c r="Q19" s="377" t="n">
        <v>98431956.3636364</v>
      </c>
      <c r="R19" s="381" t="n">
        <f aca="false">+Q19/$Q$29</f>
        <v>0.0916873557874871</v>
      </c>
      <c r="S19" s="377" t="n">
        <v>0</v>
      </c>
      <c r="T19" s="381" t="e">
        <f aca="false">+S19/$S$29</f>
        <v>#DIV/0!</v>
      </c>
      <c r="U19" s="377" t="n">
        <v>80818.1818181818</v>
      </c>
      <c r="V19" s="381" t="n">
        <f aca="false">+U19/$U$29</f>
        <v>0.00205344026313601</v>
      </c>
      <c r="W19" s="377" t="n">
        <v>0</v>
      </c>
      <c r="X19" s="381" t="e">
        <f aca="false">+W19/$W$29</f>
        <v>#DIV/0!</v>
      </c>
      <c r="Y19" s="377" t="n">
        <v>253181.818181818</v>
      </c>
      <c r="Z19" s="381" t="n">
        <f aca="false">+Y19/$Y$29</f>
        <v>0.0136796889774126</v>
      </c>
      <c r="AA19" s="377" t="n">
        <v>17002818.1818182</v>
      </c>
      <c r="AB19" s="381" t="n">
        <f aca="false">+AA19/$AA$29</f>
        <v>0.114499265061045</v>
      </c>
      <c r="AC19" s="377" t="n">
        <v>0</v>
      </c>
      <c r="AD19" s="381" t="e">
        <f aca="false">+AC19/$AC$29</f>
        <v>#DIV/0!</v>
      </c>
      <c r="AE19" s="382" t="n">
        <v>0</v>
      </c>
      <c r="AF19" s="381" t="n">
        <f aca="false">+AE19/$AG$29</f>
        <v>0</v>
      </c>
      <c r="AG19" s="380" t="n">
        <f aca="false">K19+M19+O19+Q19+S19+I19+U19+W19+Y19+AA19+AC19+AE19</f>
        <v>21619298755.4545</v>
      </c>
      <c r="AH19" s="381" t="n">
        <f aca="false">+AG19/$AG$29</f>
        <v>0.660056722862196</v>
      </c>
      <c r="AI19" s="335"/>
      <c r="AJ19" s="336"/>
      <c r="AK19" s="383"/>
      <c r="AL19" s="384"/>
      <c r="AM19" s="385"/>
      <c r="AN19" s="371"/>
      <c r="AO19" s="372"/>
    </row>
    <row r="20" s="373" customFormat="true" ht="15.75" hidden="false" customHeight="false" outlineLevel="0" collapsed="false">
      <c r="A20" s="329"/>
      <c r="B20" s="374"/>
      <c r="C20" s="375" t="n">
        <v>411102</v>
      </c>
      <c r="D20" s="376" t="s">
        <v>265</v>
      </c>
      <c r="E20" s="377" t="n">
        <v>372600000</v>
      </c>
      <c r="F20" s="379" t="n">
        <f aca="false">+E20/$E$29</f>
        <v>0.050996677638755</v>
      </c>
      <c r="G20" s="377" t="n">
        <v>407880000</v>
      </c>
      <c r="H20" s="379" t="n">
        <f aca="false">+G20/$G$29</f>
        <v>0.0288002834966524</v>
      </c>
      <c r="I20" s="380" t="n">
        <f aca="false">E20+G20</f>
        <v>780480000</v>
      </c>
      <c r="J20" s="381" t="n">
        <f aca="false">+I20/$I$29</f>
        <v>0.0363542884514485</v>
      </c>
      <c r="K20" s="377" t="n">
        <v>182130000</v>
      </c>
      <c r="L20" s="381" t="n">
        <f aca="false">+K20/$K$29</f>
        <v>0.040527785885141</v>
      </c>
      <c r="M20" s="377" t="n">
        <v>25890000</v>
      </c>
      <c r="N20" s="381" t="n">
        <f aca="false">+M20/$M$29</f>
        <v>0.00700966095796226</v>
      </c>
      <c r="O20" s="377" t="n">
        <v>6240000</v>
      </c>
      <c r="P20" s="381" t="n">
        <f aca="false">+O20/$O$29</f>
        <v>0.00343304527646055</v>
      </c>
      <c r="Q20" s="377" t="n">
        <v>6150000</v>
      </c>
      <c r="R20" s="381" t="n">
        <f aca="false">+Q20/$Q$29</f>
        <v>0.00572859931798895</v>
      </c>
      <c r="S20" s="377" t="n">
        <v>0</v>
      </c>
      <c r="T20" s="381" t="e">
        <f aca="false">+S20/$S$29</f>
        <v>#DIV/0!</v>
      </c>
      <c r="U20" s="377" t="n">
        <v>2820000</v>
      </c>
      <c r="V20" s="381" t="n">
        <f aca="false">+U20/$U$29</f>
        <v>0.0716509752108876</v>
      </c>
      <c r="W20" s="377" t="n">
        <v>0</v>
      </c>
      <c r="X20" s="381" t="e">
        <f aca="false">+W20/$W$29</f>
        <v>#DIV/0!</v>
      </c>
      <c r="Y20" s="377" t="n">
        <v>1890000</v>
      </c>
      <c r="Z20" s="381" t="n">
        <f aca="false">+Y20/$Y$29</f>
        <v>0.102118755418459</v>
      </c>
      <c r="AA20" s="377" t="n">
        <v>11295000</v>
      </c>
      <c r="AB20" s="381" t="n">
        <f aca="false">+AA20/$AA$29</f>
        <v>0.0760620495399668</v>
      </c>
      <c r="AC20" s="377" t="n">
        <v>0</v>
      </c>
      <c r="AD20" s="381" t="e">
        <f aca="false">+AC20/$AC$29</f>
        <v>#DIV/0!</v>
      </c>
      <c r="AE20" s="382" t="n">
        <v>0</v>
      </c>
      <c r="AF20" s="381" t="n">
        <f aca="false">+AE20/$AG$29</f>
        <v>0</v>
      </c>
      <c r="AG20" s="380" t="n">
        <f aca="false">K20+M20+O20+Q20+S20+I20+U20+W20+Y20+AA20+AC20+AE20</f>
        <v>1016895000</v>
      </c>
      <c r="AH20" s="381" t="n">
        <f aca="false">+AG20/$AG$29</f>
        <v>0.0310467230592115</v>
      </c>
      <c r="AI20" s="335"/>
      <c r="AJ20" s="336"/>
      <c r="AK20" s="383"/>
      <c r="AL20" s="384"/>
      <c r="AM20" s="385"/>
      <c r="AN20" s="371"/>
      <c r="AO20" s="372"/>
    </row>
    <row r="21" s="373" customFormat="true" ht="15.75" hidden="false" customHeight="false" outlineLevel="0" collapsed="false">
      <c r="A21" s="329"/>
      <c r="B21" s="374"/>
      <c r="C21" s="375" t="n">
        <v>411111</v>
      </c>
      <c r="D21" s="376" t="s">
        <v>268</v>
      </c>
      <c r="E21" s="377" t="n">
        <v>-94762454.5454545</v>
      </c>
      <c r="F21" s="379" t="n">
        <f aca="false">+E21/$E$29</f>
        <v>-0.0129698613706702</v>
      </c>
      <c r="G21" s="377" t="n">
        <v>-818250000</v>
      </c>
      <c r="H21" s="379" t="n">
        <f aca="false">+G21/$G$29</f>
        <v>-0.0577763851405704</v>
      </c>
      <c r="I21" s="380" t="n">
        <f aca="false">E21+G21</f>
        <v>-913012454.545454</v>
      </c>
      <c r="J21" s="381" t="n">
        <f aca="false">+I21/$I$29</f>
        <v>-0.0425275703827266</v>
      </c>
      <c r="K21" s="377" t="n">
        <v>-29659363.6363636</v>
      </c>
      <c r="L21" s="381" t="n">
        <f aca="false">+K21/$K$29</f>
        <v>-0.00659983714349136</v>
      </c>
      <c r="M21" s="377" t="n">
        <v>-1815272.72727273</v>
      </c>
      <c r="N21" s="381" t="n">
        <f aca="false">+M21/$M$29</f>
        <v>-0.00049148112647421</v>
      </c>
      <c r="O21" s="377" t="n">
        <v>0</v>
      </c>
      <c r="P21" s="381" t="n">
        <f aca="false">+O21/$O$29</f>
        <v>0</v>
      </c>
      <c r="Q21" s="377" t="n">
        <v>-736363.636363636</v>
      </c>
      <c r="R21" s="381" t="n">
        <f aca="false">+Q21/$Q$29</f>
        <v>-0.000685907678872292</v>
      </c>
      <c r="S21" s="377" t="n">
        <v>0</v>
      </c>
      <c r="T21" s="381" t="e">
        <f aca="false">+S21/$S$29</f>
        <v>#DIV/0!</v>
      </c>
      <c r="U21" s="377" t="n">
        <v>0</v>
      </c>
      <c r="V21" s="381" t="n">
        <f aca="false">+U21/$U$29</f>
        <v>0</v>
      </c>
      <c r="W21" s="377" t="n">
        <v>0</v>
      </c>
      <c r="X21" s="381" t="e">
        <f aca="false">+W21/$W$29</f>
        <v>#DIV/0!</v>
      </c>
      <c r="Y21" s="377" t="n">
        <v>0</v>
      </c>
      <c r="Z21" s="381" t="n">
        <f aca="false">+Y21/$Y$29</f>
        <v>0</v>
      </c>
      <c r="AA21" s="377" t="n">
        <v>-231818.181818182</v>
      </c>
      <c r="AB21" s="381" t="n">
        <f aca="false">+AA21/$AA$29</f>
        <v>-0.00156109482334835</v>
      </c>
      <c r="AC21" s="377" t="n">
        <v>0</v>
      </c>
      <c r="AD21" s="381" t="e">
        <f aca="false">+AC21/$AC$29</f>
        <v>#DIV/0!</v>
      </c>
      <c r="AE21" s="382" t="n">
        <v>0</v>
      </c>
      <c r="AF21" s="381" t="n">
        <f aca="false">+AE21/$AG$29</f>
        <v>0</v>
      </c>
      <c r="AG21" s="380" t="n">
        <f aca="false">K21+M21+O21+Q21+S21+I21+U21+W21+Y21+AA21+AC21+AE21</f>
        <v>-945455272.727273</v>
      </c>
      <c r="AH21" s="381" t="n">
        <f aca="false">+AG21/$AG$29</f>
        <v>-0.028865603643675</v>
      </c>
      <c r="AI21" s="335"/>
      <c r="AJ21" s="336"/>
      <c r="AK21" s="383"/>
      <c r="AL21" s="384"/>
      <c r="AM21" s="385"/>
      <c r="AN21" s="371"/>
      <c r="AO21" s="372"/>
    </row>
    <row r="22" s="373" customFormat="true" ht="15.75" hidden="false" customHeight="false" outlineLevel="0" collapsed="false">
      <c r="A22" s="329"/>
      <c r="B22" s="374"/>
      <c r="C22" s="375" t="n">
        <v>411112</v>
      </c>
      <c r="D22" s="376" t="s">
        <v>270</v>
      </c>
      <c r="E22" s="377" t="n">
        <v>-12580590.9090909</v>
      </c>
      <c r="F22" s="379" t="n">
        <f aca="false">+E22/$E$29</f>
        <v>-0.00172186886499184</v>
      </c>
      <c r="G22" s="377" t="n">
        <v>-231320909.090909</v>
      </c>
      <c r="H22" s="379" t="n">
        <f aca="false">+G22/$G$29</f>
        <v>-0.0163334994619044</v>
      </c>
      <c r="I22" s="380" t="n">
        <f aca="false">E22+G22</f>
        <v>-243901500</v>
      </c>
      <c r="J22" s="381" t="n">
        <f aca="false">+I22/$I$29</f>
        <v>-0.0113607850101745</v>
      </c>
      <c r="K22" s="377" t="n">
        <v>-4810000</v>
      </c>
      <c r="L22" s="381" t="n">
        <f aca="false">+K22/$K$29</f>
        <v>-0.00107032696484669</v>
      </c>
      <c r="M22" s="377" t="n">
        <v>-1396363.63636364</v>
      </c>
      <c r="N22" s="381" t="n">
        <f aca="false">+M22/$M$29</f>
        <v>-0.000378062404980162</v>
      </c>
      <c r="O22" s="377" t="n">
        <v>0</v>
      </c>
      <c r="P22" s="381" t="n">
        <f aca="false">+O22/$O$29</f>
        <v>0</v>
      </c>
      <c r="Q22" s="377" t="n">
        <v>0</v>
      </c>
      <c r="R22" s="381" t="n">
        <f aca="false">+Q22/$Q$29</f>
        <v>0</v>
      </c>
      <c r="S22" s="377" t="n">
        <v>0</v>
      </c>
      <c r="T22" s="381" t="e">
        <f aca="false">+S22/$S$29</f>
        <v>#DIV/0!</v>
      </c>
      <c r="U22" s="377" t="n">
        <v>0</v>
      </c>
      <c r="V22" s="381" t="n">
        <f aca="false">+U22/$U$29</f>
        <v>0</v>
      </c>
      <c r="W22" s="377" t="n">
        <v>0</v>
      </c>
      <c r="X22" s="381" t="e">
        <f aca="false">+W22/$W$29</f>
        <v>#DIV/0!</v>
      </c>
      <c r="Y22" s="377" t="n">
        <v>0</v>
      </c>
      <c r="Z22" s="381" t="n">
        <f aca="false">+Y22/$Y$29</f>
        <v>0</v>
      </c>
      <c r="AA22" s="377" t="n">
        <v>-85090.9090909091</v>
      </c>
      <c r="AB22" s="381" t="n">
        <f aca="false">+AA22/$AA$29</f>
        <v>-0.000573013629276099</v>
      </c>
      <c r="AC22" s="377" t="n">
        <v>0</v>
      </c>
      <c r="AD22" s="381" t="e">
        <f aca="false">+AC22/$AC$29</f>
        <v>#DIV/0!</v>
      </c>
      <c r="AE22" s="382" t="n">
        <v>0</v>
      </c>
      <c r="AF22" s="381" t="n">
        <f aca="false">+AE22/$AG$29</f>
        <v>0</v>
      </c>
      <c r="AG22" s="380" t="n">
        <f aca="false">K22+M22+O22+Q22+S22+I22+U22+W22+Y22+AA22+AC22+AE22</f>
        <v>-250192954.545455</v>
      </c>
      <c r="AH22" s="381" t="n">
        <f aca="false">+AG22/$AG$29</f>
        <v>-0.00763861693797158</v>
      </c>
      <c r="AI22" s="335"/>
      <c r="AJ22" s="336"/>
      <c r="AK22" s="383"/>
      <c r="AL22" s="384"/>
      <c r="AM22" s="385"/>
      <c r="AN22" s="371"/>
      <c r="AO22" s="372"/>
    </row>
    <row r="23" s="373" customFormat="true" ht="15.75" hidden="false" customHeight="false" outlineLevel="0" collapsed="false">
      <c r="A23" s="329"/>
      <c r="B23" s="374"/>
      <c r="C23" s="375" t="n">
        <v>411113</v>
      </c>
      <c r="D23" s="376" t="s">
        <v>272</v>
      </c>
      <c r="E23" s="377" t="n">
        <v>-79500239.7636364</v>
      </c>
      <c r="F23" s="379" t="n">
        <f aca="false">+E23/$E$29</f>
        <v>-0.0108809664504291</v>
      </c>
      <c r="G23" s="377" t="n">
        <v>-558808636.363636</v>
      </c>
      <c r="H23" s="379" t="n">
        <f aca="false">+G23/$G$29</f>
        <v>-0.0394573088841093</v>
      </c>
      <c r="I23" s="380" t="n">
        <f aca="false">E23+G23</f>
        <v>-638308876.127273</v>
      </c>
      <c r="J23" s="381" t="n">
        <f aca="false">+I23/$I$29</f>
        <v>-0.0297320431066149</v>
      </c>
      <c r="K23" s="377" t="n">
        <v>-83683520.9090909</v>
      </c>
      <c r="L23" s="381" t="n">
        <f aca="false">+K23/$K$29</f>
        <v>-0.018621357368464</v>
      </c>
      <c r="M23" s="377" t="n">
        <v>-8778545.45454545</v>
      </c>
      <c r="N23" s="381" t="n">
        <f aca="false">+M23/$M$29</f>
        <v>-0.00237677201005888</v>
      </c>
      <c r="O23" s="377" t="n">
        <v>0</v>
      </c>
      <c r="P23" s="381" t="n">
        <f aca="false">+O23/$O$29</f>
        <v>0</v>
      </c>
      <c r="Q23" s="377" t="n">
        <v>-737210</v>
      </c>
      <c r="R23" s="381" t="n">
        <f aca="false">+Q23/$Q$29</f>
        <v>-0.000686696049303193</v>
      </c>
      <c r="S23" s="377" t="n">
        <v>0</v>
      </c>
      <c r="T23" s="381" t="e">
        <f aca="false">+S23/$S$29</f>
        <v>#DIV/0!</v>
      </c>
      <c r="U23" s="377" t="n">
        <v>0</v>
      </c>
      <c r="V23" s="381" t="n">
        <f aca="false">+U23/$U$29</f>
        <v>0</v>
      </c>
      <c r="W23" s="377" t="n">
        <v>0</v>
      </c>
      <c r="X23" s="381" t="e">
        <f aca="false">+W23/$W$29</f>
        <v>#DIV/0!</v>
      </c>
      <c r="Y23" s="377" t="n">
        <v>0</v>
      </c>
      <c r="Z23" s="381" t="n">
        <f aca="false">+Y23/$Y$29</f>
        <v>0</v>
      </c>
      <c r="AA23" s="377" t="n">
        <v>-266818.181818182</v>
      </c>
      <c r="AB23" s="381" t="n">
        <f aca="false">+AA23/$AA$29</f>
        <v>-0.00179678953197153</v>
      </c>
      <c r="AC23" s="377" t="n">
        <v>0</v>
      </c>
      <c r="AD23" s="381" t="e">
        <f aca="false">+AC23/$AC$29</f>
        <v>#DIV/0!</v>
      </c>
      <c r="AE23" s="382" t="n">
        <v>0</v>
      </c>
      <c r="AF23" s="381" t="n">
        <f aca="false">+AE23/$AG$29</f>
        <v>0</v>
      </c>
      <c r="AG23" s="380" t="n">
        <f aca="false">K23+M23+O23+Q23+S23+I23+U23+W23+Y23+AA23+AC23+AE23</f>
        <v>-731774970.672727</v>
      </c>
      <c r="AH23" s="381" t="n">
        <f aca="false">+AG23/$AG$29</f>
        <v>-0.0223417509734424</v>
      </c>
      <c r="AI23" s="335"/>
      <c r="AJ23" s="336"/>
      <c r="AK23" s="383"/>
      <c r="AL23" s="384"/>
      <c r="AM23" s="385"/>
      <c r="AN23" s="371"/>
      <c r="AO23" s="372"/>
    </row>
    <row r="24" s="373" customFormat="true" ht="15.75" hidden="false" customHeight="false" outlineLevel="0" collapsed="false">
      <c r="A24" s="329"/>
      <c r="B24" s="374"/>
      <c r="C24" s="375" t="n">
        <v>411114</v>
      </c>
      <c r="D24" s="376" t="s">
        <v>283</v>
      </c>
      <c r="E24" s="377" t="n">
        <v>0</v>
      </c>
      <c r="F24" s="379" t="n">
        <f aca="false">+E24/$E$29</f>
        <v>0</v>
      </c>
      <c r="G24" s="377" t="n">
        <v>0</v>
      </c>
      <c r="H24" s="379" t="n">
        <f aca="false">+G24/$G$29</f>
        <v>0</v>
      </c>
      <c r="I24" s="380" t="n">
        <f aca="false">E24+G24</f>
        <v>0</v>
      </c>
      <c r="J24" s="381" t="n">
        <f aca="false">+I24/$I$29</f>
        <v>0</v>
      </c>
      <c r="K24" s="377" t="n">
        <v>0</v>
      </c>
      <c r="L24" s="381" t="n">
        <f aca="false">+K24/$K$29</f>
        <v>0</v>
      </c>
      <c r="M24" s="377" t="n">
        <v>0</v>
      </c>
      <c r="N24" s="381" t="n">
        <f aca="false">+M24/$M$29</f>
        <v>0</v>
      </c>
      <c r="O24" s="377" t="n">
        <v>0</v>
      </c>
      <c r="P24" s="381" t="n">
        <f aca="false">+O24/$O$29</f>
        <v>0</v>
      </c>
      <c r="Q24" s="377" t="n">
        <v>0</v>
      </c>
      <c r="R24" s="381" t="n">
        <f aca="false">+Q24/$Q$29</f>
        <v>0</v>
      </c>
      <c r="S24" s="377" t="n">
        <v>0</v>
      </c>
      <c r="T24" s="381" t="e">
        <f aca="false">+S24/$S$29</f>
        <v>#DIV/0!</v>
      </c>
      <c r="U24" s="377" t="n">
        <v>0</v>
      </c>
      <c r="V24" s="381" t="n">
        <f aca="false">+U24/$U$29</f>
        <v>0</v>
      </c>
      <c r="W24" s="377" t="n">
        <v>0</v>
      </c>
      <c r="X24" s="381" t="e">
        <f aca="false">+W24/$W$29</f>
        <v>#DIV/0!</v>
      </c>
      <c r="Y24" s="377" t="n">
        <v>0</v>
      </c>
      <c r="Z24" s="381" t="n">
        <f aca="false">+Y24/$Y$29</f>
        <v>0</v>
      </c>
      <c r="AA24" s="377" t="n">
        <v>0</v>
      </c>
      <c r="AB24" s="381" t="n">
        <f aca="false">+AA24/$AA$29</f>
        <v>0</v>
      </c>
      <c r="AC24" s="377" t="n">
        <v>0</v>
      </c>
      <c r="AD24" s="381" t="e">
        <f aca="false">+AC24/$AC$29</f>
        <v>#DIV/0!</v>
      </c>
      <c r="AE24" s="382" t="n">
        <v>0</v>
      </c>
      <c r="AF24" s="381" t="n">
        <f aca="false">+AE24/$AG$29</f>
        <v>0</v>
      </c>
      <c r="AG24" s="380" t="n">
        <f aca="false">K24+M24+O24+Q24+S24+I24+U24+W24+Y24+AA24+AC24+AE24</f>
        <v>0</v>
      </c>
      <c r="AH24" s="381" t="n">
        <f aca="false">+AG24/$AG$29</f>
        <v>0</v>
      </c>
      <c r="AI24" s="335"/>
      <c r="AJ24" s="336"/>
      <c r="AK24" s="383"/>
      <c r="AL24" s="384"/>
      <c r="AM24" s="385"/>
      <c r="AN24" s="371"/>
      <c r="AO24" s="372"/>
    </row>
    <row r="25" s="373" customFormat="true" ht="15.75" hidden="false" customHeight="false" outlineLevel="0" collapsed="false">
      <c r="A25" s="329"/>
      <c r="B25" s="374"/>
      <c r="C25" s="375" t="n">
        <v>411116</v>
      </c>
      <c r="D25" s="376" t="s">
        <v>274</v>
      </c>
      <c r="E25" s="377" t="n">
        <v>0</v>
      </c>
      <c r="F25" s="379" t="n">
        <f aca="false">+E25/$E$29</f>
        <v>0</v>
      </c>
      <c r="G25" s="377" t="n">
        <v>0</v>
      </c>
      <c r="H25" s="379" t="n">
        <f aca="false">+G25/$G$29</f>
        <v>0</v>
      </c>
      <c r="I25" s="380" t="n">
        <f aca="false">E25+G25</f>
        <v>0</v>
      </c>
      <c r="J25" s="381" t="n">
        <f aca="false">+I25/$I$29</f>
        <v>0</v>
      </c>
      <c r="K25" s="377" t="n">
        <v>0</v>
      </c>
      <c r="L25" s="381" t="n">
        <f aca="false">+K25/$K$29</f>
        <v>0</v>
      </c>
      <c r="M25" s="377" t="n">
        <v>0</v>
      </c>
      <c r="N25" s="381" t="n">
        <f aca="false">+M25/$M$29</f>
        <v>0</v>
      </c>
      <c r="O25" s="377" t="n">
        <v>0</v>
      </c>
      <c r="P25" s="381" t="n">
        <f aca="false">+O25/$O$29</f>
        <v>0</v>
      </c>
      <c r="Q25" s="377" t="n">
        <v>0</v>
      </c>
      <c r="R25" s="381" t="n">
        <f aca="false">+Q25/$Q$29</f>
        <v>0</v>
      </c>
      <c r="S25" s="377" t="n">
        <v>0</v>
      </c>
      <c r="T25" s="381" t="e">
        <f aca="false">+S25/$S$29</f>
        <v>#DIV/0!</v>
      </c>
      <c r="U25" s="377" t="n">
        <v>0</v>
      </c>
      <c r="V25" s="381" t="n">
        <f aca="false">+U25/$U$29</f>
        <v>0</v>
      </c>
      <c r="W25" s="377" t="n">
        <v>0</v>
      </c>
      <c r="X25" s="381" t="e">
        <f aca="false">+W25/$W$29</f>
        <v>#DIV/0!</v>
      </c>
      <c r="Y25" s="377" t="n">
        <v>0</v>
      </c>
      <c r="Z25" s="381" t="n">
        <f aca="false">+Y25/$Y$29</f>
        <v>0</v>
      </c>
      <c r="AA25" s="377" t="n">
        <v>0</v>
      </c>
      <c r="AB25" s="381" t="n">
        <f aca="false">+AA25/$AA$29</f>
        <v>0</v>
      </c>
      <c r="AC25" s="377" t="n">
        <v>0</v>
      </c>
      <c r="AD25" s="381" t="e">
        <f aca="false">+AC25/$AC$29</f>
        <v>#DIV/0!</v>
      </c>
      <c r="AE25" s="382" t="n">
        <v>0</v>
      </c>
      <c r="AF25" s="381" t="n">
        <f aca="false">+AE25/$AG$29</f>
        <v>0</v>
      </c>
      <c r="AG25" s="380" t="n">
        <f aca="false">K25+M25+O25+Q25+S25+I25+U25+W25+Y25+AA25+AC25+AE25</f>
        <v>0</v>
      </c>
      <c r="AH25" s="381" t="n">
        <f aca="false">+AG25/$AG$29</f>
        <v>0</v>
      </c>
      <c r="AI25" s="335"/>
      <c r="AJ25" s="336"/>
      <c r="AK25" s="383"/>
      <c r="AL25" s="384"/>
      <c r="AM25" s="385"/>
      <c r="AN25" s="371"/>
      <c r="AO25" s="372"/>
    </row>
    <row r="26" s="373" customFormat="true" ht="15.75" hidden="false" customHeight="false" outlineLevel="0" collapsed="false">
      <c r="A26" s="329"/>
      <c r="B26" s="374"/>
      <c r="C26" s="375" t="n">
        <v>411117</v>
      </c>
      <c r="D26" s="376" t="s">
        <v>275</v>
      </c>
      <c r="E26" s="377" t="n">
        <v>0</v>
      </c>
      <c r="F26" s="379" t="n">
        <f aca="false">+E26/$E$29</f>
        <v>0</v>
      </c>
      <c r="G26" s="377" t="n">
        <v>0</v>
      </c>
      <c r="H26" s="379" t="n">
        <f aca="false">+G26/$G$29</f>
        <v>0</v>
      </c>
      <c r="I26" s="380" t="n">
        <f aca="false">E26+G26</f>
        <v>0</v>
      </c>
      <c r="J26" s="381" t="n">
        <f aca="false">+I26/$I$29</f>
        <v>0</v>
      </c>
      <c r="K26" s="377" t="n">
        <v>0</v>
      </c>
      <c r="L26" s="381" t="n">
        <f aca="false">+K26/$K$29</f>
        <v>0</v>
      </c>
      <c r="M26" s="377" t="n">
        <v>0</v>
      </c>
      <c r="N26" s="381" t="n">
        <f aca="false">+M26/$M$29</f>
        <v>0</v>
      </c>
      <c r="O26" s="377" t="n">
        <v>0</v>
      </c>
      <c r="P26" s="381" t="n">
        <f aca="false">+O26/$O$29</f>
        <v>0</v>
      </c>
      <c r="Q26" s="377" t="n">
        <v>0</v>
      </c>
      <c r="R26" s="381" t="n">
        <f aca="false">+Q26/$Q$29</f>
        <v>0</v>
      </c>
      <c r="S26" s="377" t="n">
        <v>0</v>
      </c>
      <c r="T26" s="381" t="e">
        <f aca="false">+S26/$S$29</f>
        <v>#DIV/0!</v>
      </c>
      <c r="U26" s="377" t="n">
        <v>0</v>
      </c>
      <c r="V26" s="381" t="n">
        <f aca="false">+U26/$U$29</f>
        <v>0</v>
      </c>
      <c r="W26" s="377" t="n">
        <v>0</v>
      </c>
      <c r="X26" s="381" t="e">
        <f aca="false">+W26/$W$29</f>
        <v>#DIV/0!</v>
      </c>
      <c r="Y26" s="377" t="n">
        <v>0</v>
      </c>
      <c r="Z26" s="381" t="n">
        <f aca="false">+Y26/$Y$29</f>
        <v>0</v>
      </c>
      <c r="AA26" s="377" t="n">
        <v>0</v>
      </c>
      <c r="AB26" s="381" t="n">
        <f aca="false">+AA26/$AA$29</f>
        <v>0</v>
      </c>
      <c r="AC26" s="377" t="n">
        <v>0</v>
      </c>
      <c r="AD26" s="381" t="e">
        <f aca="false">+AC26/$AC$29</f>
        <v>#DIV/0!</v>
      </c>
      <c r="AE26" s="382" t="n">
        <v>0</v>
      </c>
      <c r="AF26" s="381" t="n">
        <f aca="false">+AE26/$AG$29</f>
        <v>0</v>
      </c>
      <c r="AG26" s="380" t="n">
        <f aca="false">K26+M26+O26+Q26+S26+I26+U26+W26+Y26+AA26+AC26+AE26</f>
        <v>0</v>
      </c>
      <c r="AH26" s="381" t="n">
        <f aca="false">+AG26/$AG$29</f>
        <v>0</v>
      </c>
      <c r="AI26" s="335"/>
      <c r="AJ26" s="336"/>
      <c r="AK26" s="383"/>
      <c r="AL26" s="384"/>
      <c r="AM26" s="385"/>
      <c r="AN26" s="371"/>
      <c r="AO26" s="372"/>
    </row>
    <row r="27" s="373" customFormat="true" ht="15.75" hidden="false" customHeight="false" outlineLevel="0" collapsed="false">
      <c r="A27" s="329"/>
      <c r="B27" s="374"/>
      <c r="C27" s="375" t="n">
        <v>411118</v>
      </c>
      <c r="D27" s="376" t="s">
        <v>276</v>
      </c>
      <c r="E27" s="377" t="n">
        <v>0</v>
      </c>
      <c r="F27" s="379" t="n">
        <f aca="false">+E27/$E$29</f>
        <v>0</v>
      </c>
      <c r="G27" s="377" t="n">
        <v>0</v>
      </c>
      <c r="H27" s="379" t="n">
        <f aca="false">+G27/$G$29</f>
        <v>0</v>
      </c>
      <c r="I27" s="380" t="n">
        <f aca="false">E27+G27</f>
        <v>0</v>
      </c>
      <c r="J27" s="381" t="n">
        <f aca="false">+I27/$I$29</f>
        <v>0</v>
      </c>
      <c r="K27" s="377" t="n">
        <v>0</v>
      </c>
      <c r="L27" s="381" t="n">
        <f aca="false">+K27/$K$29</f>
        <v>0</v>
      </c>
      <c r="M27" s="377" t="n">
        <v>0</v>
      </c>
      <c r="N27" s="381" t="n">
        <f aca="false">+M27/$M$29</f>
        <v>0</v>
      </c>
      <c r="O27" s="377" t="n">
        <v>0</v>
      </c>
      <c r="P27" s="381" t="n">
        <f aca="false">+O27/$O$29</f>
        <v>0</v>
      </c>
      <c r="Q27" s="377" t="n">
        <v>0</v>
      </c>
      <c r="R27" s="381" t="n">
        <f aca="false">+Q27/$Q$29</f>
        <v>0</v>
      </c>
      <c r="S27" s="377" t="n">
        <v>0</v>
      </c>
      <c r="T27" s="381" t="e">
        <f aca="false">+S27/$S$29</f>
        <v>#DIV/0!</v>
      </c>
      <c r="U27" s="377" t="n">
        <v>0</v>
      </c>
      <c r="V27" s="381" t="n">
        <f aca="false">+U27/$U$29</f>
        <v>0</v>
      </c>
      <c r="W27" s="377" t="n">
        <v>0</v>
      </c>
      <c r="X27" s="381" t="e">
        <f aca="false">+W27/$W$29</f>
        <v>#DIV/0!</v>
      </c>
      <c r="Y27" s="377" t="n">
        <v>0</v>
      </c>
      <c r="Z27" s="381" t="n">
        <f aca="false">+Y27/$Y$29</f>
        <v>0</v>
      </c>
      <c r="AA27" s="377" t="n">
        <v>0</v>
      </c>
      <c r="AB27" s="381" t="n">
        <f aca="false">+AA27/$AA$29</f>
        <v>0</v>
      </c>
      <c r="AC27" s="377" t="n">
        <v>0</v>
      </c>
      <c r="AD27" s="381" t="e">
        <f aca="false">+AC27/$AC$29</f>
        <v>#DIV/0!</v>
      </c>
      <c r="AE27" s="382" t="n">
        <v>0</v>
      </c>
      <c r="AF27" s="381" t="n">
        <f aca="false">+AE27/$AG$29</f>
        <v>0</v>
      </c>
      <c r="AG27" s="380" t="n">
        <f aca="false">K27+M27+O27+Q27+S27+I27+U27+W27+Y27+AA27+AC27+AE27</f>
        <v>0</v>
      </c>
      <c r="AH27" s="381" t="n">
        <f aca="false">+AG27/$AG$29</f>
        <v>0</v>
      </c>
      <c r="AI27" s="335"/>
      <c r="AJ27" s="336"/>
      <c r="AK27" s="383"/>
      <c r="AL27" s="384"/>
      <c r="AM27" s="385"/>
      <c r="AN27" s="371"/>
      <c r="AO27" s="372"/>
    </row>
    <row r="28" s="357" customFormat="true" ht="15.75" hidden="false" customHeight="false" outlineLevel="0" collapsed="false">
      <c r="A28" s="342"/>
      <c r="B28" s="386"/>
      <c r="C28" s="391"/>
      <c r="D28" s="388" t="s">
        <v>284</v>
      </c>
      <c r="E28" s="392" t="n">
        <f aca="false">SUM(E19:E27)</f>
        <v>3601880881.14545</v>
      </c>
      <c r="F28" s="390" t="n">
        <f aca="false">+E28/$E$29</f>
        <v>0.492978953808292</v>
      </c>
      <c r="G28" s="392" t="n">
        <f aca="false">SUM(G19:G27)</f>
        <v>14549856954.5455</v>
      </c>
      <c r="H28" s="390" t="n">
        <f aca="false">+G28/$G$29</f>
        <v>1.02736100109505</v>
      </c>
      <c r="I28" s="350" t="n">
        <f aca="false">E28+G28</f>
        <v>18151737835.6909</v>
      </c>
      <c r="J28" s="349" t="n">
        <f aca="false">+I28/$I$29</f>
        <v>0.845497018724091</v>
      </c>
      <c r="K28" s="392" t="n">
        <f aca="false">SUM(K19:K27)</f>
        <v>2274746982.72727</v>
      </c>
      <c r="L28" s="349" t="n">
        <f aca="false">+K28/$K$29</f>
        <v>0.506179424909907</v>
      </c>
      <c r="M28" s="392" t="n">
        <f aca="false">SUM(M19:M27)</f>
        <v>121836810.909091</v>
      </c>
      <c r="N28" s="349" t="n">
        <f aca="false">+M28/$M$29</f>
        <v>0.0329870504701462</v>
      </c>
      <c r="O28" s="392" t="n">
        <f aca="false">SUM(O19:O27)</f>
        <v>24582454.5454545</v>
      </c>
      <c r="P28" s="349" t="n">
        <f aca="false">+O28/$O$29</f>
        <v>0.0135244678623524</v>
      </c>
      <c r="Q28" s="392" t="n">
        <f aca="false">SUM(Q19:Q27)</f>
        <v>103108382.727273</v>
      </c>
      <c r="R28" s="349" t="n">
        <f aca="false">+Q28/$Q$29</f>
        <v>0.0960433513773006</v>
      </c>
      <c r="S28" s="392" t="n">
        <f aca="false">SUM(S19:S27)</f>
        <v>0</v>
      </c>
      <c r="T28" s="349" t="e">
        <f aca="false">+S28/$S$29</f>
        <v>#DIV/0!</v>
      </c>
      <c r="U28" s="392" t="n">
        <f aca="false">SUM(U19:U27)</f>
        <v>2900818.18181818</v>
      </c>
      <c r="V28" s="349" t="n">
        <f aca="false">+U28/$U$29</f>
        <v>0.0737044154740236</v>
      </c>
      <c r="W28" s="392" t="n">
        <f aca="false">SUM(W19:W27)</f>
        <v>0</v>
      </c>
      <c r="X28" s="349" t="e">
        <f aca="false">+W28/$W$29</f>
        <v>#DIV/0!</v>
      </c>
      <c r="Y28" s="392" t="n">
        <f aca="false">SUM(Y19:Y27)</f>
        <v>2143181.81818182</v>
      </c>
      <c r="Z28" s="349" t="n">
        <f aca="false">+Y28/$Y$29</f>
        <v>0.115798444395871</v>
      </c>
      <c r="AA28" s="392" t="n">
        <f aca="false">SUM(AA19:AA27)</f>
        <v>27714090.9090909</v>
      </c>
      <c r="AB28" s="349" t="n">
        <f aca="false">+AA28/$AA$29</f>
        <v>0.186630416616416</v>
      </c>
      <c r="AC28" s="392" t="n">
        <f aca="false">SUM(AC19:AC27)</f>
        <v>0</v>
      </c>
      <c r="AD28" s="349" t="e">
        <f aca="false">+AC28/$AC$29</f>
        <v>#DIV/0!</v>
      </c>
      <c r="AE28" s="392" t="n">
        <v>0</v>
      </c>
      <c r="AF28" s="349" t="n">
        <f aca="false">+AE28/$AG$29</f>
        <v>0</v>
      </c>
      <c r="AG28" s="350" t="n">
        <f aca="false">K28+M28+O28+Q28+S28+I28+U28+W28+Y28+AA28+AC28+AE28</f>
        <v>20708770557.5091</v>
      </c>
      <c r="AH28" s="349" t="n">
        <f aca="false">+AG28/$AG$29</f>
        <v>0.632257474366318</v>
      </c>
      <c r="AI28" s="352"/>
      <c r="AJ28" s="353" t="n">
        <v>0</v>
      </c>
      <c r="AK28" s="393"/>
      <c r="AL28" s="394"/>
      <c r="AM28" s="395"/>
      <c r="AN28" s="355"/>
      <c r="AO28" s="356"/>
    </row>
    <row r="29" s="357" customFormat="true" ht="15.75" hidden="false" customHeight="false" outlineLevel="0" collapsed="false">
      <c r="A29" s="342"/>
      <c r="B29" s="343"/>
      <c r="C29" s="387" t="s">
        <v>285</v>
      </c>
      <c r="D29" s="388"/>
      <c r="E29" s="350" t="n">
        <f aca="false">+E18+E28</f>
        <v>7306358320.81818</v>
      </c>
      <c r="F29" s="390" t="n">
        <f aca="false">+E29/$E$29</f>
        <v>1</v>
      </c>
      <c r="G29" s="350" t="n">
        <f aca="false">+G18+G28</f>
        <v>14162360590.9091</v>
      </c>
      <c r="H29" s="390" t="n">
        <f aca="false">+G29/$G$29</f>
        <v>1</v>
      </c>
      <c r="I29" s="350" t="n">
        <f aca="false">E29+G29</f>
        <v>21468718911.7273</v>
      </c>
      <c r="J29" s="349" t="n">
        <f aca="false">+I29/$I$29</f>
        <v>1</v>
      </c>
      <c r="K29" s="350" t="n">
        <f aca="false">+K18+K28</f>
        <v>4493953864.54545</v>
      </c>
      <c r="L29" s="349" t="n">
        <f aca="false">+K29/$K$29</f>
        <v>1</v>
      </c>
      <c r="M29" s="350" t="n">
        <f aca="false">+M18+M28</f>
        <v>3693473929.09091</v>
      </c>
      <c r="N29" s="349" t="n">
        <f aca="false">+M29/$M$29</f>
        <v>1</v>
      </c>
      <c r="O29" s="350" t="n">
        <f aca="false">+O18+O28</f>
        <v>1817628227.27273</v>
      </c>
      <c r="P29" s="349" t="n">
        <f aca="false">+O29/$O$29</f>
        <v>1</v>
      </c>
      <c r="Q29" s="350" t="n">
        <f aca="false">+Q18+Q28</f>
        <v>1073560858.18182</v>
      </c>
      <c r="R29" s="349" t="n">
        <f aca="false">+Q29/$Q$29</f>
        <v>1</v>
      </c>
      <c r="S29" s="350" t="n">
        <f aca="false">+S18+S28</f>
        <v>0</v>
      </c>
      <c r="T29" s="349" t="e">
        <f aca="false">+S29/$S$29</f>
        <v>#DIV/0!</v>
      </c>
      <c r="U29" s="350" t="n">
        <f aca="false">+U18+U28</f>
        <v>39357454.5454545</v>
      </c>
      <c r="V29" s="349" t="n">
        <f aca="false">+U29/$U$29</f>
        <v>1</v>
      </c>
      <c r="W29" s="350" t="n">
        <f aca="false">+W18+W28</f>
        <v>0</v>
      </c>
      <c r="X29" s="349" t="e">
        <f aca="false">+W29/$W$29</f>
        <v>#DIV/0!</v>
      </c>
      <c r="Y29" s="350" t="n">
        <f aca="false">+Y18+Y28</f>
        <v>18507863.6363636</v>
      </c>
      <c r="Z29" s="349" t="n">
        <f aca="false">+Y29/$Y$29</f>
        <v>1</v>
      </c>
      <c r="AA29" s="350" t="n">
        <f aca="false">+AA18+AA28</f>
        <v>148497181.818182</v>
      </c>
      <c r="AB29" s="349" t="n">
        <f aca="false">+AA29/$AA$29</f>
        <v>1</v>
      </c>
      <c r="AC29" s="350" t="n">
        <f aca="false">+AC18+AC28</f>
        <v>0</v>
      </c>
      <c r="AD29" s="349" t="e">
        <f aca="false">+AC29/$AC$29</f>
        <v>#DIV/0!</v>
      </c>
      <c r="AE29" s="350" t="n">
        <v>0</v>
      </c>
      <c r="AF29" s="349" t="n">
        <f aca="false">+AE29/$AG$29</f>
        <v>0</v>
      </c>
      <c r="AG29" s="350" t="n">
        <f aca="false">K29+M29+O29+Q29+S29+I29+U29+W29+Y29+AA29+AC29+AE29</f>
        <v>32753698290.8182</v>
      </c>
      <c r="AH29" s="349" t="n">
        <f aca="false">+AG29/$AG$29</f>
        <v>1</v>
      </c>
      <c r="AI29" s="352"/>
      <c r="AJ29" s="353" t="n">
        <v>0</v>
      </c>
      <c r="AK29" s="383"/>
      <c r="AL29" s="384"/>
      <c r="AM29" s="385"/>
      <c r="AN29" s="355"/>
      <c r="AO29" s="356"/>
    </row>
    <row r="30" s="373" customFormat="true" ht="15.75" hidden="false" customHeight="false" outlineLevel="0" collapsed="false">
      <c r="A30" s="329"/>
      <c r="B30" s="330"/>
      <c r="C30" s="396"/>
      <c r="D30" s="397"/>
      <c r="E30" s="377"/>
      <c r="F30" s="379"/>
      <c r="G30" s="377"/>
      <c r="H30" s="379"/>
      <c r="I30" s="380"/>
      <c r="J30" s="381"/>
      <c r="K30" s="398"/>
      <c r="L30" s="381"/>
      <c r="M30" s="380"/>
      <c r="N30" s="381"/>
      <c r="O30" s="380"/>
      <c r="P30" s="381"/>
      <c r="Q30" s="380"/>
      <c r="R30" s="381"/>
      <c r="S30" s="380"/>
      <c r="T30" s="381"/>
      <c r="U30" s="380"/>
      <c r="V30" s="381"/>
      <c r="W30" s="380"/>
      <c r="X30" s="381"/>
      <c r="Y30" s="380"/>
      <c r="Z30" s="381"/>
      <c r="AA30" s="380"/>
      <c r="AB30" s="381"/>
      <c r="AC30" s="380"/>
      <c r="AD30" s="381"/>
      <c r="AE30" s="382"/>
      <c r="AF30" s="381"/>
      <c r="AG30" s="380"/>
      <c r="AH30" s="381"/>
      <c r="AI30" s="335"/>
      <c r="AJ30" s="336"/>
      <c r="AK30" s="383"/>
      <c r="AL30" s="384"/>
      <c r="AM30" s="385"/>
      <c r="AN30" s="371"/>
      <c r="AO30" s="372"/>
    </row>
    <row r="31" s="373" customFormat="true" ht="15.75" hidden="false" customHeight="false" outlineLevel="0" collapsed="false">
      <c r="A31" s="329"/>
      <c r="B31" s="330"/>
      <c r="C31" s="399" t="s">
        <v>286</v>
      </c>
      <c r="D31" s="397" t="s">
        <v>287</v>
      </c>
      <c r="E31" s="377" t="n">
        <v>6004536110.0755</v>
      </c>
      <c r="F31" s="379" t="n">
        <f aca="false">+E31/$E$29</f>
        <v>0.821823382651057</v>
      </c>
      <c r="G31" s="377" t="n">
        <v>13812831181.8182</v>
      </c>
      <c r="H31" s="379" t="n">
        <f aca="false">+G31/$G$29</f>
        <v>0.975319834087881</v>
      </c>
      <c r="I31" s="380" t="n">
        <f aca="false">E31+G31</f>
        <v>19817367291.8937</v>
      </c>
      <c r="J31" s="381" t="n">
        <f aca="false">+I31/$I$29</f>
        <v>0.923081035872544</v>
      </c>
      <c r="K31" s="377" t="n">
        <v>3391026805.15151</v>
      </c>
      <c r="L31" s="381" t="n">
        <f aca="false">+K31/$K$29</f>
        <v>0.754575348871434</v>
      </c>
      <c r="M31" s="377" t="n">
        <v>2600391282.19697</v>
      </c>
      <c r="N31" s="381" t="n">
        <f aca="false">+M31/$M$29</f>
        <v>0.704050260573253</v>
      </c>
      <c r="O31" s="377" t="n">
        <v>1314566436.36364</v>
      </c>
      <c r="P31" s="381" t="n">
        <f aca="false">+O31/$O$29</f>
        <v>0.723231745985859</v>
      </c>
      <c r="Q31" s="377" t="n">
        <v>775011790.909091</v>
      </c>
      <c r="R31" s="381" t="n">
        <f aca="false">+Q31/$Q$29</f>
        <v>0.721907645013856</v>
      </c>
      <c r="S31" s="377" t="n">
        <v>0</v>
      </c>
      <c r="T31" s="381" t="e">
        <f aca="false">+S31/$S$29</f>
        <v>#DIV/0!</v>
      </c>
      <c r="U31" s="377" t="n">
        <v>27903418.1818182</v>
      </c>
      <c r="V31" s="381" t="n">
        <f aca="false">+U31/$U$29</f>
        <v>0.708974157604427</v>
      </c>
      <c r="W31" s="377" t="n">
        <v>0</v>
      </c>
      <c r="X31" s="381" t="e">
        <f aca="false">+W31/$W$29</f>
        <v>#DIV/0!</v>
      </c>
      <c r="Y31" s="377" t="n">
        <v>13241572.7272727</v>
      </c>
      <c r="Z31" s="381" t="n">
        <f aca="false">+Y31/$Y$29</f>
        <v>0.715456574969362</v>
      </c>
      <c r="AA31" s="377" t="n">
        <v>100956769.090909</v>
      </c>
      <c r="AB31" s="381" t="n">
        <f aca="false">+AA31/$AA$29</f>
        <v>0.679856464983419</v>
      </c>
      <c r="AC31" s="377" t="n">
        <v>0</v>
      </c>
      <c r="AD31" s="381" t="e">
        <f aca="false">+AC31/$AC$29</f>
        <v>#DIV/0!</v>
      </c>
      <c r="AE31" s="382" t="n">
        <v>0</v>
      </c>
      <c r="AF31" s="381" t="n">
        <f aca="false">+AE31/$AG$29</f>
        <v>0</v>
      </c>
      <c r="AG31" s="380" t="n">
        <f aca="false">K31+M31+O31+Q31+S31+I31+U31+W31+Y31+AA31+AC31+AE31</f>
        <v>28040465366.5149</v>
      </c>
      <c r="AH31" s="381" t="n">
        <f aca="false">+AG31/$AG$29</f>
        <v>0.856100740671946</v>
      </c>
      <c r="AI31" s="335"/>
      <c r="AJ31" s="336" t="n">
        <v>-0.000263214111328125</v>
      </c>
      <c r="AK31" s="383"/>
      <c r="AL31" s="384"/>
      <c r="AM31" s="385"/>
      <c r="AN31" s="371"/>
      <c r="AO31" s="372"/>
    </row>
    <row r="32" s="373" customFormat="true" ht="15.75" hidden="false" customHeight="false" outlineLevel="0" collapsed="false">
      <c r="A32" s="329"/>
      <c r="B32" s="330"/>
      <c r="C32" s="399" t="s">
        <v>289</v>
      </c>
      <c r="D32" s="397" t="s">
        <v>290</v>
      </c>
      <c r="E32" s="377" t="n">
        <v>-394020000</v>
      </c>
      <c r="F32" s="379" t="n">
        <f aca="false">+E32/$E$29</f>
        <v>-0.0539283707010796</v>
      </c>
      <c r="G32" s="377" t="n">
        <v>98370000</v>
      </c>
      <c r="H32" s="379" t="n">
        <f aca="false">+G32/$G$29</f>
        <v>0.00694587596245391</v>
      </c>
      <c r="I32" s="380" t="n">
        <f aca="false">E32+G32</f>
        <v>-295650000</v>
      </c>
      <c r="J32" s="381" t="n">
        <f aca="false">+I32/$I$29</f>
        <v>-0.0137711989809742</v>
      </c>
      <c r="K32" s="377" t="n">
        <v>77250000</v>
      </c>
      <c r="L32" s="381" t="n">
        <f aca="false">+K32/$K$29</f>
        <v>0.0171897625851158</v>
      </c>
      <c r="M32" s="377" t="n">
        <v>163200000</v>
      </c>
      <c r="N32" s="381" t="n">
        <f aca="false">+M32/$M$29</f>
        <v>0.0441860435820564</v>
      </c>
      <c r="O32" s="377" t="n">
        <v>40410000</v>
      </c>
      <c r="P32" s="381" t="n">
        <f aca="false">+O32/$O$29</f>
        <v>0.0222322691701556</v>
      </c>
      <c r="Q32" s="377" t="n">
        <v>24750000</v>
      </c>
      <c r="R32" s="381" t="n">
        <f aca="false">+Q32/$Q$29</f>
        <v>0.0230541192065409</v>
      </c>
      <c r="S32" s="377" t="n">
        <v>0</v>
      </c>
      <c r="T32" s="381" t="e">
        <f aca="false">+S32/$S$29</f>
        <v>#DIV/0!</v>
      </c>
      <c r="U32" s="377" t="n">
        <v>0</v>
      </c>
      <c r="V32" s="381" t="n">
        <f aca="false">+U32/$U$29</f>
        <v>0</v>
      </c>
      <c r="W32" s="377" t="n">
        <v>0</v>
      </c>
      <c r="X32" s="381" t="e">
        <f aca="false">+W32/$W$29</f>
        <v>#DIV/0!</v>
      </c>
      <c r="Y32" s="377" t="n">
        <v>-180000</v>
      </c>
      <c r="Z32" s="381" t="n">
        <f aca="false">+Y32/$Y$29</f>
        <v>-0.00972559575413891</v>
      </c>
      <c r="AA32" s="377" t="n">
        <v>3300000</v>
      </c>
      <c r="AB32" s="381" t="n">
        <f aca="false">+AA32/$AA$29</f>
        <v>0.0222226439559</v>
      </c>
      <c r="AC32" s="377" t="n">
        <v>0</v>
      </c>
      <c r="AD32" s="381" t="e">
        <f aca="false">+AC32/$AC$29</f>
        <v>#DIV/0!</v>
      </c>
      <c r="AE32" s="382" t="n">
        <v>0</v>
      </c>
      <c r="AF32" s="381" t="n">
        <f aca="false">+AE32/$AG$29</f>
        <v>0</v>
      </c>
      <c r="AG32" s="380" t="n">
        <f aca="false">K32+M32+O32+Q32+S32+I32+U32+W32+Y32+AA32+AC32+AE32</f>
        <v>13080000</v>
      </c>
      <c r="AH32" s="381" t="n">
        <f aca="false">+AG32/$AG$29</f>
        <v>0.000399344217067137</v>
      </c>
      <c r="AI32" s="335"/>
      <c r="AJ32" s="336" t="n">
        <v>0</v>
      </c>
      <c r="AK32" s="383"/>
      <c r="AL32" s="384"/>
      <c r="AM32" s="385"/>
      <c r="AN32" s="371"/>
      <c r="AO32" s="372"/>
    </row>
    <row r="33" s="357" customFormat="true" ht="15.75" hidden="false" customHeight="false" outlineLevel="0" collapsed="false">
      <c r="A33" s="342"/>
      <c r="B33" s="343"/>
      <c r="C33" s="387" t="s">
        <v>292</v>
      </c>
      <c r="D33" s="400"/>
      <c r="E33" s="350" t="n">
        <f aca="false">SUM(E31:E32)</f>
        <v>5610516110.0755</v>
      </c>
      <c r="F33" s="390" t="n">
        <f aca="false">+E33/$E$29</f>
        <v>0.767895011949978</v>
      </c>
      <c r="G33" s="350" t="n">
        <f aca="false">SUM(G31:G32)</f>
        <v>13911201181.8182</v>
      </c>
      <c r="H33" s="390" t="n">
        <f aca="false">+G33/$G$29</f>
        <v>0.982265710050334</v>
      </c>
      <c r="I33" s="350" t="n">
        <f aca="false">E33+G33</f>
        <v>19521717291.8937</v>
      </c>
      <c r="J33" s="349" t="n">
        <f aca="false">+I33/$I$29</f>
        <v>0.90930983689157</v>
      </c>
      <c r="K33" s="350" t="n">
        <f aca="false">SUM(K31:K32)</f>
        <v>3468276805.15151</v>
      </c>
      <c r="L33" s="349" t="n">
        <f aca="false">+K33/$K$29</f>
        <v>0.77176511145655</v>
      </c>
      <c r="M33" s="350" t="n">
        <f aca="false">SUM(M31:M32)</f>
        <v>2763591282.19697</v>
      </c>
      <c r="N33" s="349" t="n">
        <f aca="false">+M33/$M$29</f>
        <v>0.748236304155309</v>
      </c>
      <c r="O33" s="350" t="n">
        <f aca="false">SUM(O31:O32)</f>
        <v>1354976436.36364</v>
      </c>
      <c r="P33" s="349" t="n">
        <f aca="false">+O33/$O$29</f>
        <v>0.745464015156014</v>
      </c>
      <c r="Q33" s="350" t="n">
        <f aca="false">SUM(Q31:Q32)</f>
        <v>799761790.909091</v>
      </c>
      <c r="R33" s="349" t="n">
        <f aca="false">+Q33/$Q$29</f>
        <v>0.744961764220397</v>
      </c>
      <c r="S33" s="350" t="n">
        <f aca="false">SUM(S31:S32)</f>
        <v>0</v>
      </c>
      <c r="T33" s="349" t="e">
        <f aca="false">+S33/$S$29</f>
        <v>#DIV/0!</v>
      </c>
      <c r="U33" s="350" t="n">
        <f aca="false">SUM(U31:U32)</f>
        <v>27903418.1818182</v>
      </c>
      <c r="V33" s="349" t="n">
        <f aca="false">+U33/$U$29</f>
        <v>0.708974157604427</v>
      </c>
      <c r="W33" s="350" t="n">
        <f aca="false">SUM(W31:W32)</f>
        <v>0</v>
      </c>
      <c r="X33" s="349" t="e">
        <f aca="false">+W33/$W$29</f>
        <v>#DIV/0!</v>
      </c>
      <c r="Y33" s="350" t="n">
        <f aca="false">SUM(Y31:Y32)</f>
        <v>13061572.7272727</v>
      </c>
      <c r="Z33" s="349" t="n">
        <f aca="false">+Y33/$Y$29</f>
        <v>0.705730979215223</v>
      </c>
      <c r="AA33" s="350" t="n">
        <f aca="false">SUM(AA31:AA32)</f>
        <v>104256769.090909</v>
      </c>
      <c r="AB33" s="349" t="n">
        <f aca="false">+AA33/$AA$29</f>
        <v>0.702079108939319</v>
      </c>
      <c r="AC33" s="350" t="n">
        <f aca="false">SUM(AC31:AC32)</f>
        <v>0</v>
      </c>
      <c r="AD33" s="349" t="e">
        <f aca="false">+AC33/$AC$29</f>
        <v>#DIV/0!</v>
      </c>
      <c r="AE33" s="350" t="n">
        <v>0</v>
      </c>
      <c r="AF33" s="349" t="n">
        <f aca="false">+AE33/$AG$29</f>
        <v>0</v>
      </c>
      <c r="AG33" s="350" t="n">
        <f aca="false">K33+M33+O33+Q33+S33+I33+U33+W33+Y33+AA33+AC33+AE33</f>
        <v>28053545366.5149</v>
      </c>
      <c r="AH33" s="349" t="n">
        <f aca="false">+AG33/$AG$29</f>
        <v>0.856500084889013</v>
      </c>
      <c r="AI33" s="352"/>
      <c r="AJ33" s="353" t="n">
        <v>-0.000263214111328125</v>
      </c>
      <c r="AK33" s="383"/>
      <c r="AL33" s="384"/>
      <c r="AM33" s="385"/>
      <c r="AN33" s="355"/>
      <c r="AO33" s="356"/>
    </row>
    <row r="34" s="373" customFormat="true" ht="15.75" hidden="false" customHeight="false" outlineLevel="0" collapsed="false">
      <c r="A34" s="329"/>
      <c r="B34" s="330"/>
      <c r="C34" s="401" t="n">
        <v>825010</v>
      </c>
      <c r="D34" s="402" t="s">
        <v>293</v>
      </c>
      <c r="E34" s="403" t="n">
        <v>647498204.966666</v>
      </c>
      <c r="F34" s="404" t="n">
        <f aca="false">+E34/$E$29</f>
        <v>0.088621194928496</v>
      </c>
      <c r="G34" s="403" t="n">
        <v>277499230.7</v>
      </c>
      <c r="H34" s="404" t="n">
        <f aca="false">+G34/$G$29</f>
        <v>0.0195941367908771</v>
      </c>
      <c r="I34" s="380" t="n">
        <f aca="false">E34+G34</f>
        <v>924997435.666666</v>
      </c>
      <c r="J34" s="381" t="n">
        <f aca="false">+I34/$I$29</f>
        <v>0.0430858235868647</v>
      </c>
      <c r="K34" s="403" t="n">
        <v>373146000</v>
      </c>
      <c r="L34" s="381" t="n">
        <f aca="false">+K34/$K$29</f>
        <v>0.0830328951402669</v>
      </c>
      <c r="M34" s="403" t="n">
        <v>399126339</v>
      </c>
      <c r="N34" s="381" t="n">
        <f aca="false">+M34/$M$29</f>
        <v>0.108062584618876</v>
      </c>
      <c r="O34" s="403" t="n">
        <v>156550500</v>
      </c>
      <c r="P34" s="381" t="n">
        <f aca="false">+O34/$O$29</f>
        <v>0.0861289991270092</v>
      </c>
      <c r="Q34" s="403" t="n">
        <v>110893000</v>
      </c>
      <c r="R34" s="381" t="n">
        <f aca="false">+Q34/$Q$29</f>
        <v>0.103294563279634</v>
      </c>
      <c r="S34" s="403" t="n">
        <v>0</v>
      </c>
      <c r="T34" s="381" t="e">
        <f aca="false">+S34/$S$29</f>
        <v>#DIV/0!</v>
      </c>
      <c r="U34" s="403" t="n">
        <v>0</v>
      </c>
      <c r="V34" s="381" t="n">
        <f aca="false">+U34/$U$29</f>
        <v>0</v>
      </c>
      <c r="W34" s="403" t="n">
        <v>0</v>
      </c>
      <c r="X34" s="381" t="e">
        <f aca="false">+W34/$W$29</f>
        <v>#DIV/0!</v>
      </c>
      <c r="Y34" s="403" t="n">
        <v>0</v>
      </c>
      <c r="Z34" s="381" t="n">
        <f aca="false">+Y34/$Y$29</f>
        <v>0</v>
      </c>
      <c r="AA34" s="403" t="n">
        <v>0</v>
      </c>
      <c r="AB34" s="381" t="n">
        <f aca="false">+AA34/$AA$29</f>
        <v>0</v>
      </c>
      <c r="AC34" s="380" t="n">
        <v>0</v>
      </c>
      <c r="AD34" s="381" t="e">
        <f aca="false">+AC34/$AC$29</f>
        <v>#DIV/0!</v>
      </c>
      <c r="AE34" s="382" t="n">
        <v>357500</v>
      </c>
      <c r="AF34" s="381" t="n">
        <f aca="false">+AE34/$AG$29</f>
        <v>1.09147979817662E-005</v>
      </c>
      <c r="AG34" s="380" t="n">
        <f aca="false">K34+M34+O34+Q34+S34+I34+U34+W34+Y34+AA34+AC34+AE34</f>
        <v>1965070774.66667</v>
      </c>
      <c r="AH34" s="381" t="n">
        <f aca="false">+AG34/$AG$29</f>
        <v>0.0599953860849214</v>
      </c>
      <c r="AI34" s="335"/>
      <c r="AJ34" s="336"/>
      <c r="AK34" s="383"/>
      <c r="AL34" s="384"/>
      <c r="AM34" s="385"/>
      <c r="AN34" s="371"/>
      <c r="AO34" s="372"/>
    </row>
    <row r="35" s="373" customFormat="true" ht="15.75" hidden="false" customHeight="false" outlineLevel="0" collapsed="false">
      <c r="A35" s="329"/>
      <c r="B35" s="330"/>
      <c r="C35" s="387"/>
      <c r="D35" s="397"/>
      <c r="E35" s="368"/>
      <c r="F35" s="379"/>
      <c r="G35" s="368"/>
      <c r="H35" s="379"/>
      <c r="I35" s="368"/>
      <c r="J35" s="381"/>
      <c r="K35" s="398"/>
      <c r="L35" s="381"/>
      <c r="M35" s="368"/>
      <c r="N35" s="381"/>
      <c r="O35" s="380"/>
      <c r="P35" s="381"/>
      <c r="Q35" s="380"/>
      <c r="R35" s="381"/>
      <c r="S35" s="380"/>
      <c r="T35" s="381"/>
      <c r="U35" s="368"/>
      <c r="V35" s="381"/>
      <c r="W35" s="368"/>
      <c r="X35" s="381"/>
      <c r="Y35" s="368"/>
      <c r="Z35" s="381"/>
      <c r="AA35" s="368"/>
      <c r="AB35" s="381"/>
      <c r="AC35" s="368"/>
      <c r="AD35" s="381"/>
      <c r="AE35" s="382"/>
      <c r="AF35" s="381"/>
      <c r="AG35" s="380"/>
      <c r="AH35" s="381"/>
      <c r="AI35" s="335"/>
      <c r="AJ35" s="336"/>
      <c r="AK35" s="383"/>
      <c r="AL35" s="384"/>
      <c r="AM35" s="385"/>
      <c r="AN35" s="371"/>
      <c r="AO35" s="372"/>
    </row>
    <row r="36" s="357" customFormat="true" ht="15.75" hidden="false" customHeight="false" outlineLevel="0" collapsed="false">
      <c r="A36" s="342"/>
      <c r="B36" s="343"/>
      <c r="C36" s="387" t="s">
        <v>295</v>
      </c>
      <c r="D36" s="400"/>
      <c r="E36" s="405" t="n">
        <f aca="false">+E29-E33-E34</f>
        <v>1048344005.77602</v>
      </c>
      <c r="F36" s="390" t="n">
        <f aca="false">+E36/$E$29</f>
        <v>0.143483793121526</v>
      </c>
      <c r="G36" s="405" t="n">
        <f aca="false">+G29-G33-G34</f>
        <v>-26339821.6091014</v>
      </c>
      <c r="H36" s="390" t="n">
        <f aca="false">+G36/$G$29</f>
        <v>-0.00185984684121156</v>
      </c>
      <c r="I36" s="405" t="n">
        <f aca="false">+E36+G36</f>
        <v>1022004184.16692</v>
      </c>
      <c r="J36" s="349" t="n">
        <f aca="false">+I36/$I$29</f>
        <v>0.0476043395215653</v>
      </c>
      <c r="K36" s="405" t="n">
        <f aca="false">+K29-K33-K34</f>
        <v>652531059.39394</v>
      </c>
      <c r="L36" s="349" t="n">
        <f aca="false">+K36/$K$29</f>
        <v>0.145201993403183</v>
      </c>
      <c r="M36" s="405" t="n">
        <f aca="false">+M29-M33-M34</f>
        <v>530756307.893939</v>
      </c>
      <c r="N36" s="349" t="n">
        <f aca="false">+M36/$M$29</f>
        <v>0.143701111225815</v>
      </c>
      <c r="O36" s="405" t="n">
        <f aca="false">+O29-O33-O34</f>
        <v>306101290.909091</v>
      </c>
      <c r="P36" s="349" t="n">
        <f aca="false">+O36/$O$29</f>
        <v>0.168406985716976</v>
      </c>
      <c r="Q36" s="405" t="n">
        <f aca="false">+Q29-Q33-Q34</f>
        <v>162906067.272727</v>
      </c>
      <c r="R36" s="349" t="n">
        <f aca="false">+Q36/$Q$29</f>
        <v>0.151743672499969</v>
      </c>
      <c r="S36" s="405" t="n">
        <f aca="false">+S29-S33-S34</f>
        <v>0</v>
      </c>
      <c r="T36" s="349" t="e">
        <f aca="false">+S36/$S$29</f>
        <v>#DIV/0!</v>
      </c>
      <c r="U36" s="405" t="n">
        <f aca="false">+U29-U33-U34</f>
        <v>11454036.3636364</v>
      </c>
      <c r="V36" s="349" t="n">
        <f aca="false">+U36/$U$29</f>
        <v>0.291025842395572</v>
      </c>
      <c r="W36" s="405" t="n">
        <f aca="false">+W29-W33-W34</f>
        <v>0</v>
      </c>
      <c r="X36" s="349" t="e">
        <f aca="false">+W36/$W$29</f>
        <v>#DIV/0!</v>
      </c>
      <c r="Y36" s="405" t="n">
        <f aca="false">+Y29-Y33-Y34</f>
        <v>5446290.90909091</v>
      </c>
      <c r="Z36" s="349" t="n">
        <f aca="false">+Y36/$Y$29</f>
        <v>0.294269020784777</v>
      </c>
      <c r="AA36" s="405" t="n">
        <f aca="false">+AA29-AA33-AA34</f>
        <v>44240412.7272727</v>
      </c>
      <c r="AB36" s="349" t="n">
        <f aca="false">+AA36/$AA$29</f>
        <v>0.297920891060681</v>
      </c>
      <c r="AC36" s="405" t="n">
        <f aca="false">+AC29-AC33-AC34</f>
        <v>0</v>
      </c>
      <c r="AD36" s="349" t="e">
        <f aca="false">+AC36/$AC$29</f>
        <v>#DIV/0!</v>
      </c>
      <c r="AE36" s="405" t="n">
        <v>-357500</v>
      </c>
      <c r="AF36" s="349" t="n">
        <f aca="false">+AE36/$AG$29</f>
        <v>-1.09147979817662E-005</v>
      </c>
      <c r="AG36" s="350" t="n">
        <f aca="false">K36+M36+O36+Q36+S36+I36+U36+W36+Y36+AA36+AC36+AE36</f>
        <v>2735082149.63661</v>
      </c>
      <c r="AH36" s="349" t="n">
        <f aca="false">+AG36/$AG$29</f>
        <v>0.0835045290260653</v>
      </c>
      <c r="AI36" s="352"/>
      <c r="AJ36" s="353" t="n">
        <v>0.000254631042480469</v>
      </c>
      <c r="AK36" s="393"/>
      <c r="AL36" s="394"/>
      <c r="AM36" s="395"/>
      <c r="AN36" s="355"/>
      <c r="AO36" s="356"/>
    </row>
    <row r="37" s="373" customFormat="true" ht="15.75" hidden="false" customHeight="false" outlineLevel="0" collapsed="false">
      <c r="A37" s="329"/>
      <c r="B37" s="330"/>
      <c r="C37" s="387"/>
      <c r="D37" s="397"/>
      <c r="E37" s="368"/>
      <c r="F37" s="379"/>
      <c r="G37" s="368"/>
      <c r="H37" s="379"/>
      <c r="I37" s="368"/>
      <c r="J37" s="381"/>
      <c r="K37" s="398"/>
      <c r="L37" s="381"/>
      <c r="M37" s="368"/>
      <c r="N37" s="381"/>
      <c r="O37" s="380"/>
      <c r="P37" s="381"/>
      <c r="Q37" s="380"/>
      <c r="R37" s="381"/>
      <c r="S37" s="380"/>
      <c r="T37" s="381"/>
      <c r="U37" s="368"/>
      <c r="V37" s="381"/>
      <c r="W37" s="368"/>
      <c r="X37" s="381"/>
      <c r="Y37" s="368"/>
      <c r="Z37" s="381"/>
      <c r="AA37" s="368"/>
      <c r="AB37" s="381"/>
      <c r="AC37" s="368"/>
      <c r="AD37" s="381"/>
      <c r="AE37" s="382"/>
      <c r="AF37" s="381"/>
      <c r="AG37" s="380"/>
      <c r="AH37" s="381"/>
      <c r="AI37" s="335"/>
      <c r="AJ37" s="336"/>
      <c r="AK37" s="383"/>
      <c r="AL37" s="384"/>
      <c r="AM37" s="385"/>
      <c r="AN37" s="371"/>
      <c r="AO37" s="372"/>
    </row>
    <row r="38" s="373" customFormat="true" ht="15.75" hidden="false" customHeight="false" outlineLevel="0" collapsed="false">
      <c r="A38" s="329"/>
      <c r="B38" s="330"/>
      <c r="C38" s="375" t="n">
        <v>919901</v>
      </c>
      <c r="D38" s="376" t="s">
        <v>296</v>
      </c>
      <c r="E38" s="368" t="n">
        <v>152685831.818182</v>
      </c>
      <c r="F38" s="379" t="n">
        <f aca="false">+E38/$E$29</f>
        <v>0.020897665446154</v>
      </c>
      <c r="G38" s="368" t="n">
        <v>818250000</v>
      </c>
      <c r="H38" s="379" t="n">
        <f aca="false">+G38/$G$29</f>
        <v>0.0577763851405704</v>
      </c>
      <c r="I38" s="368" t="n">
        <f aca="false">E38+G38</f>
        <v>970935831.818182</v>
      </c>
      <c r="J38" s="381" t="n">
        <f aca="false">+I38/$I$29</f>
        <v>0.0452256064188259</v>
      </c>
      <c r="K38" s="398" t="n">
        <v>94643590.9090909</v>
      </c>
      <c r="L38" s="381" t="n">
        <f aca="false">+K38/$K$29</f>
        <v>0.0210602052806485</v>
      </c>
      <c r="M38" s="368" t="n">
        <v>39180863.6363636</v>
      </c>
      <c r="N38" s="381" t="n">
        <f aca="false">+M38/$M$29</f>
        <v>0.0106081332611457</v>
      </c>
      <c r="O38" s="380" t="n">
        <v>22091931.8181818</v>
      </c>
      <c r="P38" s="381" t="n">
        <f aca="false">+O38/$O$29</f>
        <v>0.0121542631692785</v>
      </c>
      <c r="Q38" s="380" t="n">
        <v>18343804.5454545</v>
      </c>
      <c r="R38" s="381" t="n">
        <f aca="false">+Q38/$Q$29</f>
        <v>0.0170868790582786</v>
      </c>
      <c r="S38" s="380" t="n">
        <v>0</v>
      </c>
      <c r="T38" s="381" t="e">
        <f aca="false">+S38/$S$29</f>
        <v>#DIV/0!</v>
      </c>
      <c r="U38" s="380" t="n">
        <v>0</v>
      </c>
      <c r="V38" s="381" t="n">
        <f aca="false">+U38/$U$29</f>
        <v>0</v>
      </c>
      <c r="W38" s="368" t="n">
        <v>0</v>
      </c>
      <c r="X38" s="381" t="e">
        <f aca="false">+W38/$W$29</f>
        <v>#DIV/0!</v>
      </c>
      <c r="Y38" s="380" t="n">
        <v>29545.4545454545</v>
      </c>
      <c r="Z38" s="381" t="n">
        <f aca="false">+Y38/$Y$29</f>
        <v>0.00159637304045209</v>
      </c>
      <c r="AA38" s="380" t="n">
        <v>465000</v>
      </c>
      <c r="AB38" s="381" t="n">
        <f aca="false">+AA38/$AA$29</f>
        <v>0.00313137255742227</v>
      </c>
      <c r="AC38" s="368" t="n">
        <v>0</v>
      </c>
      <c r="AD38" s="381" t="e">
        <f aca="false">+AC38/$AC$29</f>
        <v>#DIV/0!</v>
      </c>
      <c r="AE38" s="382" t="n">
        <v>0</v>
      </c>
      <c r="AF38" s="381" t="n">
        <f aca="false">+AE38/$AG$29</f>
        <v>0</v>
      </c>
      <c r="AG38" s="380" t="n">
        <f aca="false">K38+M38+O38+Q38+S38+I38+U38+W38+Y38+AA38+AC38+AE38</f>
        <v>1145690568.18182</v>
      </c>
      <c r="AH38" s="381" t="n">
        <f aca="false">+AG38/$AG$29</f>
        <v>0.0349789681155788</v>
      </c>
      <c r="AI38" s="335"/>
      <c r="AJ38" s="336"/>
      <c r="AK38" s="383"/>
      <c r="AL38" s="384"/>
      <c r="AM38" s="385"/>
      <c r="AN38" s="371"/>
      <c r="AO38" s="372"/>
    </row>
    <row r="39" s="373" customFormat="true" ht="15.75" hidden="false" customHeight="false" outlineLevel="0" collapsed="false">
      <c r="A39" s="329"/>
      <c r="B39" s="330"/>
      <c r="C39" s="375" t="n">
        <v>829220</v>
      </c>
      <c r="D39" s="376" t="s">
        <v>298</v>
      </c>
      <c r="E39" s="368" t="n">
        <v>-4030963</v>
      </c>
      <c r="F39" s="379" t="n">
        <f aca="false">+E39/$E$29</f>
        <v>-0.000551706174677264</v>
      </c>
      <c r="G39" s="368" t="n">
        <v>-17473600</v>
      </c>
      <c r="H39" s="379" t="n">
        <f aca="false">+G39/$G$29</f>
        <v>-0.0012338056136783</v>
      </c>
      <c r="I39" s="368" t="n">
        <f aca="false">E39+G39</f>
        <v>-21504563</v>
      </c>
      <c r="J39" s="381" t="n">
        <f aca="false">+I39/$I$29</f>
        <v>-0.00100166959604903</v>
      </c>
      <c r="K39" s="398" t="n">
        <v>-21262106</v>
      </c>
      <c r="L39" s="381" t="n">
        <f aca="false">+K39/$K$29</f>
        <v>-0.00473126931002675</v>
      </c>
      <c r="M39" s="368" t="n">
        <v>0</v>
      </c>
      <c r="N39" s="381" t="n">
        <f aca="false">+M39/$M$29</f>
        <v>0</v>
      </c>
      <c r="O39" s="380" t="n">
        <v>-37968956</v>
      </c>
      <c r="P39" s="381" t="n">
        <f aca="false">+O39/$O$29</f>
        <v>-0.0208892860653748</v>
      </c>
      <c r="Q39" s="380" t="n">
        <v>0</v>
      </c>
      <c r="R39" s="381" t="n">
        <f aca="false">+Q39/$Q$29</f>
        <v>0</v>
      </c>
      <c r="S39" s="380" t="n">
        <v>0</v>
      </c>
      <c r="T39" s="381" t="e">
        <f aca="false">+S39/$S$29</f>
        <v>#DIV/0!</v>
      </c>
      <c r="U39" s="380" t="n">
        <v>0</v>
      </c>
      <c r="V39" s="381" t="n">
        <f aca="false">+U39/$U$29</f>
        <v>0</v>
      </c>
      <c r="W39" s="368" t="n">
        <v>0</v>
      </c>
      <c r="X39" s="381" t="e">
        <f aca="false">+W39/$W$29</f>
        <v>#DIV/0!</v>
      </c>
      <c r="Y39" s="380" t="n">
        <v>0</v>
      </c>
      <c r="Z39" s="381" t="n">
        <f aca="false">+Y39/$Y$29</f>
        <v>0</v>
      </c>
      <c r="AA39" s="380" t="n">
        <v>0</v>
      </c>
      <c r="AB39" s="381" t="n">
        <f aca="false">+AA39/$AA$29</f>
        <v>0</v>
      </c>
      <c r="AC39" s="368" t="n">
        <v>0</v>
      </c>
      <c r="AD39" s="381" t="e">
        <f aca="false">+AC39/$AC$29</f>
        <v>#DIV/0!</v>
      </c>
      <c r="AE39" s="382" t="n">
        <v>-191661850</v>
      </c>
      <c r="AF39" s="381" t="n">
        <f aca="false">+AE39/$AG$29</f>
        <v>-0.00585160943653586</v>
      </c>
      <c r="AG39" s="380" t="n">
        <f aca="false">K39+M39+O39+Q39+S39+I39+U39+W39+Y39+AA39+AC39+AE39</f>
        <v>-272397475</v>
      </c>
      <c r="AH39" s="381" t="n">
        <f aca="false">+AG39/$AG$29</f>
        <v>-0.00831654100802293</v>
      </c>
      <c r="AI39" s="335"/>
      <c r="AJ39" s="336"/>
      <c r="AK39" s="383"/>
      <c r="AL39" s="384"/>
      <c r="AM39" s="385"/>
      <c r="AN39" s="371"/>
      <c r="AO39" s="372"/>
    </row>
    <row r="40" s="373" customFormat="true" ht="15.75" hidden="false" customHeight="false" outlineLevel="0" collapsed="false">
      <c r="A40" s="329"/>
      <c r="B40" s="330"/>
      <c r="C40" s="387"/>
      <c r="D40" s="397"/>
      <c r="E40" s="368"/>
      <c r="F40" s="379"/>
      <c r="G40" s="368"/>
      <c r="H40" s="379"/>
      <c r="I40" s="368"/>
      <c r="J40" s="381"/>
      <c r="K40" s="398"/>
      <c r="L40" s="381"/>
      <c r="M40" s="368"/>
      <c r="N40" s="381"/>
      <c r="O40" s="380"/>
      <c r="P40" s="381"/>
      <c r="Q40" s="380"/>
      <c r="R40" s="381"/>
      <c r="S40" s="380"/>
      <c r="T40" s="381"/>
      <c r="U40" s="368"/>
      <c r="V40" s="381"/>
      <c r="W40" s="368"/>
      <c r="X40" s="381"/>
      <c r="Y40" s="368"/>
      <c r="Z40" s="381"/>
      <c r="AA40" s="368"/>
      <c r="AB40" s="381"/>
      <c r="AC40" s="368"/>
      <c r="AD40" s="381"/>
      <c r="AE40" s="382"/>
      <c r="AF40" s="381"/>
      <c r="AG40" s="380"/>
      <c r="AH40" s="381"/>
      <c r="AI40" s="335"/>
      <c r="AJ40" s="336"/>
      <c r="AK40" s="383"/>
      <c r="AL40" s="384"/>
      <c r="AM40" s="385"/>
      <c r="AN40" s="371"/>
      <c r="AO40" s="372"/>
    </row>
    <row r="41" s="357" customFormat="true" ht="15.75" hidden="false" customHeight="false" outlineLevel="0" collapsed="false">
      <c r="A41" s="342"/>
      <c r="B41" s="343"/>
      <c r="C41" s="406" t="s">
        <v>300</v>
      </c>
      <c r="D41" s="407"/>
      <c r="E41" s="405" t="n">
        <f aca="false">+E36+E38+E39</f>
        <v>1196998874.5942</v>
      </c>
      <c r="F41" s="408" t="n">
        <f aca="false">+E41/$E$29</f>
        <v>0.163829752393003</v>
      </c>
      <c r="G41" s="405" t="n">
        <f aca="false">+G36+G38+G39</f>
        <v>774436578.390899</v>
      </c>
      <c r="H41" s="408" t="n">
        <f aca="false">+G41/$G$29</f>
        <v>0.0546827326856805</v>
      </c>
      <c r="I41" s="405" t="n">
        <f aca="false">E41+G41</f>
        <v>1971435452.9851</v>
      </c>
      <c r="J41" s="349" t="n">
        <f aca="false">+I41/$I$29</f>
        <v>0.0918282763443422</v>
      </c>
      <c r="K41" s="405" t="n">
        <f aca="false">+K36+K38+K39</f>
        <v>725912544.30303</v>
      </c>
      <c r="L41" s="349" t="n">
        <f aca="false">+K41/$K$29</f>
        <v>0.161530929373805</v>
      </c>
      <c r="M41" s="405" t="n">
        <f aca="false">+M36+M38+M39</f>
        <v>569937171.530303</v>
      </c>
      <c r="N41" s="349" t="n">
        <f aca="false">+M41/$M$29</f>
        <v>0.15430924448696</v>
      </c>
      <c r="O41" s="405" t="n">
        <f aca="false">+O36+O38+O39</f>
        <v>290224266.727273</v>
      </c>
      <c r="P41" s="349" t="n">
        <f aca="false">+O41/$O$29</f>
        <v>0.15967196282088</v>
      </c>
      <c r="Q41" s="405" t="n">
        <f aca="false">+Q36+Q38+Q39</f>
        <v>181249871.818182</v>
      </c>
      <c r="R41" s="349" t="n">
        <f aca="false">+Q41/$Q$29</f>
        <v>0.168830551558247</v>
      </c>
      <c r="S41" s="405" t="n">
        <f aca="false">+S36+S38+S39</f>
        <v>0</v>
      </c>
      <c r="T41" s="349" t="e">
        <f aca="false">+S41/$S$29</f>
        <v>#DIV/0!</v>
      </c>
      <c r="U41" s="405" t="n">
        <f aca="false">+U36+U38+U39</f>
        <v>11454036.3636364</v>
      </c>
      <c r="V41" s="349" t="n">
        <f aca="false">+U41/$U$29</f>
        <v>0.291025842395572</v>
      </c>
      <c r="W41" s="405" t="n">
        <f aca="false">+W36+W38+W39</f>
        <v>0</v>
      </c>
      <c r="X41" s="349" t="e">
        <f aca="false">+W41/$W$29</f>
        <v>#DIV/0!</v>
      </c>
      <c r="Y41" s="405" t="n">
        <f aca="false">+Y36+Y38+Y39</f>
        <v>5475836.36363636</v>
      </c>
      <c r="Z41" s="349" t="n">
        <f aca="false">+Y41/$Y$29</f>
        <v>0.295865393825229</v>
      </c>
      <c r="AA41" s="405" t="n">
        <f aca="false">+AA36+AA38+AA39</f>
        <v>44705412.7272727</v>
      </c>
      <c r="AB41" s="349" t="n">
        <f aca="false">+AA41/$AA$29</f>
        <v>0.301052263618104</v>
      </c>
      <c r="AC41" s="405" t="n">
        <f aca="false">+AC36+AC38+AC39</f>
        <v>0</v>
      </c>
      <c r="AD41" s="349" t="e">
        <f aca="false">+AC41/$AC$29</f>
        <v>#DIV/0!</v>
      </c>
      <c r="AE41" s="351" t="n">
        <v>-192019350</v>
      </c>
      <c r="AF41" s="349" t="n">
        <f aca="false">+AE41/$AG$29</f>
        <v>-0.00586252423451762</v>
      </c>
      <c r="AG41" s="350" t="n">
        <f aca="false">K41+M41+O41+Q41+S41+I41+U41+W41+Y41+AA41+AC41+AE41</f>
        <v>3608375242.81843</v>
      </c>
      <c r="AH41" s="349" t="n">
        <f aca="false">+AG41/$AG$29</f>
        <v>0.110166956133621</v>
      </c>
      <c r="AI41" s="352"/>
      <c r="AJ41" s="353" t="n">
        <v>0.000254631042480469</v>
      </c>
      <c r="AK41" s="383"/>
      <c r="AL41" s="384"/>
      <c r="AM41" s="385"/>
      <c r="AN41" s="355"/>
      <c r="AO41" s="356"/>
    </row>
    <row r="42" s="373" customFormat="true" ht="15.75" hidden="false" customHeight="false" outlineLevel="0" collapsed="false">
      <c r="A42" s="329"/>
      <c r="B42" s="330"/>
      <c r="C42" s="409"/>
      <c r="D42" s="397"/>
      <c r="E42" s="377"/>
      <c r="F42" s="379"/>
      <c r="G42" s="377"/>
      <c r="H42" s="379"/>
      <c r="I42" s="410"/>
      <c r="J42" s="381"/>
      <c r="K42" s="398"/>
      <c r="L42" s="381"/>
      <c r="M42" s="410"/>
      <c r="N42" s="381"/>
      <c r="O42" s="410"/>
      <c r="P42" s="381"/>
      <c r="Q42" s="380"/>
      <c r="R42" s="381"/>
      <c r="S42" s="410"/>
      <c r="T42" s="381"/>
      <c r="U42" s="410"/>
      <c r="V42" s="381"/>
      <c r="W42" s="410"/>
      <c r="X42" s="381"/>
      <c r="Y42" s="410"/>
      <c r="Z42" s="381"/>
      <c r="AA42" s="410"/>
      <c r="AB42" s="381"/>
      <c r="AC42" s="410"/>
      <c r="AD42" s="381"/>
      <c r="AE42" s="382"/>
      <c r="AF42" s="381"/>
      <c r="AG42" s="380"/>
      <c r="AH42" s="381"/>
      <c r="AI42" s="335"/>
      <c r="AJ42" s="336"/>
      <c r="AK42" s="383"/>
      <c r="AL42" s="384"/>
      <c r="AM42" s="385"/>
      <c r="AN42" s="371"/>
      <c r="AO42" s="372"/>
    </row>
    <row r="43" s="357" customFormat="true" ht="15.75" hidden="false" customHeight="false" outlineLevel="0" collapsed="false">
      <c r="A43" s="342"/>
      <c r="B43" s="343"/>
      <c r="C43" s="387" t="s">
        <v>301</v>
      </c>
      <c r="D43" s="400"/>
      <c r="E43" s="411" t="n">
        <v>0.7</v>
      </c>
      <c r="F43" s="390"/>
      <c r="G43" s="411" t="n">
        <v>0.3</v>
      </c>
      <c r="H43" s="390"/>
      <c r="I43" s="350"/>
      <c r="J43" s="349"/>
      <c r="K43" s="348"/>
      <c r="L43" s="349"/>
      <c r="M43" s="350"/>
      <c r="N43" s="349"/>
      <c r="O43" s="350"/>
      <c r="P43" s="349"/>
      <c r="Q43" s="350"/>
      <c r="R43" s="349"/>
      <c r="S43" s="350"/>
      <c r="T43" s="349"/>
      <c r="U43" s="350"/>
      <c r="V43" s="349"/>
      <c r="W43" s="350"/>
      <c r="X43" s="349"/>
      <c r="Y43" s="350"/>
      <c r="Z43" s="349"/>
      <c r="AA43" s="350"/>
      <c r="AB43" s="349"/>
      <c r="AC43" s="350"/>
      <c r="AD43" s="349"/>
      <c r="AE43" s="351"/>
      <c r="AF43" s="349"/>
      <c r="AG43" s="350"/>
      <c r="AH43" s="349"/>
      <c r="AI43" s="352"/>
      <c r="AJ43" s="353"/>
      <c r="AK43" s="383"/>
      <c r="AL43" s="384"/>
      <c r="AM43" s="385"/>
      <c r="AN43" s="355"/>
      <c r="AO43" s="356"/>
    </row>
    <row r="44" s="373" customFormat="true" ht="15.75" hidden="false" customHeight="false" outlineLevel="0" collapsed="false">
      <c r="A44" s="329"/>
      <c r="B44" s="374"/>
      <c r="C44" s="401" t="n">
        <v>811001</v>
      </c>
      <c r="D44" s="402" t="s">
        <v>302</v>
      </c>
      <c r="E44" s="403" t="n">
        <v>1991500</v>
      </c>
      <c r="F44" s="404" t="n">
        <f aca="false">+E44/$E$29</f>
        <v>0.000272570809225927</v>
      </c>
      <c r="G44" s="403" t="n">
        <v>853500</v>
      </c>
      <c r="H44" s="404" t="n">
        <f aca="false">+G44/$G$29</f>
        <v>6.02653769843897E-005</v>
      </c>
      <c r="I44" s="380" t="n">
        <f aca="false">E44+G44</f>
        <v>2845000</v>
      </c>
      <c r="J44" s="381" t="n">
        <f aca="false">+I44/$I$29</f>
        <v>0.00013251838694697</v>
      </c>
      <c r="K44" s="403" t="n">
        <v>0</v>
      </c>
      <c r="L44" s="381" t="n">
        <f aca="false">+K44/$K$29</f>
        <v>0</v>
      </c>
      <c r="M44" s="403" t="n">
        <v>0</v>
      </c>
      <c r="N44" s="381" t="n">
        <f aca="false">+M44/$M$29</f>
        <v>0</v>
      </c>
      <c r="O44" s="403" t="n">
        <v>0</v>
      </c>
      <c r="P44" s="381" t="n">
        <f aca="false">+O44/$O$29</f>
        <v>0</v>
      </c>
      <c r="Q44" s="403" t="n">
        <v>0</v>
      </c>
      <c r="R44" s="381" t="n">
        <f aca="false">+Q44/$Q$29</f>
        <v>0</v>
      </c>
      <c r="S44" s="403" t="n">
        <v>0</v>
      </c>
      <c r="T44" s="381" t="e">
        <f aca="false">+S44/$S$29</f>
        <v>#DIV/0!</v>
      </c>
      <c r="U44" s="403" t="n">
        <v>0</v>
      </c>
      <c r="V44" s="381" t="n">
        <f aca="false">+U44/$U$29</f>
        <v>0</v>
      </c>
      <c r="W44" s="403" t="n">
        <v>0</v>
      </c>
      <c r="X44" s="381" t="e">
        <f aca="false">+W44/$W$29</f>
        <v>#DIV/0!</v>
      </c>
      <c r="Y44" s="403" t="n">
        <v>0</v>
      </c>
      <c r="Z44" s="381" t="n">
        <f aca="false">+Y44/$Y$29</f>
        <v>0</v>
      </c>
      <c r="AA44" s="403" t="n">
        <v>0</v>
      </c>
      <c r="AB44" s="381" t="n">
        <f aca="false">+AA44/$AA$29</f>
        <v>0</v>
      </c>
      <c r="AC44" s="403" t="n">
        <v>0</v>
      </c>
      <c r="AD44" s="381" t="e">
        <f aca="false">+AC44/$AC$29</f>
        <v>#DIV/0!</v>
      </c>
      <c r="AE44" s="382" t="n">
        <v>0</v>
      </c>
      <c r="AF44" s="381" t="n">
        <f aca="false">+AE44/$AG$29</f>
        <v>0</v>
      </c>
      <c r="AG44" s="380" t="n">
        <f aca="false">K44+M44+O44+Q44+S44+I44+U44+W44+Y44+AA44+AC44+AE44</f>
        <v>2845000</v>
      </c>
      <c r="AH44" s="381" t="n">
        <f aca="false">+AG44/$AG$29</f>
        <v>8.68604203024468E-005</v>
      </c>
      <c r="AI44" s="335"/>
      <c r="AJ44" s="336"/>
      <c r="AK44" s="383"/>
      <c r="AL44" s="384"/>
      <c r="AM44" s="385"/>
      <c r="AN44" s="371"/>
      <c r="AO44" s="372"/>
      <c r="AP44" s="357"/>
    </row>
    <row r="45" s="341" customFormat="true" ht="15.75" hidden="false" customHeight="false" outlineLevel="0" collapsed="false">
      <c r="A45" s="329"/>
      <c r="B45" s="330"/>
      <c r="C45" s="401" t="n">
        <v>811002</v>
      </c>
      <c r="D45" s="402" t="s">
        <v>304</v>
      </c>
      <c r="E45" s="403" t="n">
        <v>35691705.7</v>
      </c>
      <c r="F45" s="404" t="n">
        <f aca="false">+E45/$E$29</f>
        <v>0.0048850198871718</v>
      </c>
      <c r="G45" s="403" t="n">
        <v>15296445.3</v>
      </c>
      <c r="H45" s="404" t="n">
        <f aca="false">+G45/$G$29</f>
        <v>0.0010800773784717</v>
      </c>
      <c r="I45" s="380" t="n">
        <f aca="false">E45+G45</f>
        <v>50988151</v>
      </c>
      <c r="J45" s="381" t="n">
        <f aca="false">+I45/$I$29</f>
        <v>0.00237499737220686</v>
      </c>
      <c r="K45" s="403" t="n">
        <v>8949669</v>
      </c>
      <c r="L45" s="381" t="n">
        <f aca="false">+K45/$K$29</f>
        <v>0.00199149107217308</v>
      </c>
      <c r="M45" s="403" t="n">
        <v>4917138</v>
      </c>
      <c r="N45" s="381" t="n">
        <f aca="false">+M45/$M$29</f>
        <v>0.00133130437479771</v>
      </c>
      <c r="O45" s="403" t="n">
        <v>2744600</v>
      </c>
      <c r="P45" s="381" t="n">
        <f aca="false">+O45/$O$29</f>
        <v>0.00150998975413039</v>
      </c>
      <c r="Q45" s="403" t="n">
        <v>4116571</v>
      </c>
      <c r="R45" s="381" t="n">
        <f aca="false">+Q45/$Q$29</f>
        <v>0.00383450175984603</v>
      </c>
      <c r="S45" s="403" t="n">
        <v>0</v>
      </c>
      <c r="T45" s="381" t="e">
        <f aca="false">+S45/$S$29</f>
        <v>#DIV/0!</v>
      </c>
      <c r="U45" s="403" t="n">
        <v>0</v>
      </c>
      <c r="V45" s="381" t="n">
        <f aca="false">+U45/$U$29</f>
        <v>0</v>
      </c>
      <c r="W45" s="403" t="n">
        <v>0</v>
      </c>
      <c r="X45" s="381" t="e">
        <f aca="false">+W45/$W$29</f>
        <v>#DIV/0!</v>
      </c>
      <c r="Y45" s="403" t="n">
        <v>0</v>
      </c>
      <c r="Z45" s="381" t="n">
        <f aca="false">+Y45/$Y$29</f>
        <v>0</v>
      </c>
      <c r="AA45" s="403" t="n">
        <v>953558</v>
      </c>
      <c r="AB45" s="381" t="n">
        <f aca="false">+AA45/$AA$29</f>
        <v>0.00642138785615154</v>
      </c>
      <c r="AC45" s="403" t="n">
        <v>0</v>
      </c>
      <c r="AD45" s="381" t="e">
        <f aca="false">+AC45/$AC$29</f>
        <v>#DIV/0!</v>
      </c>
      <c r="AE45" s="382" t="n">
        <v>0</v>
      </c>
      <c r="AF45" s="381" t="n">
        <f aca="false">+AE45/$AG$29</f>
        <v>0</v>
      </c>
      <c r="AG45" s="380" t="n">
        <f aca="false">K45+M45+O45+Q45+S45+I45+U45+W45+Y45+AA45+AC45+AE45</f>
        <v>72669687</v>
      </c>
      <c r="AH45" s="381" t="n">
        <f aca="false">+AG45/$AG$29</f>
        <v>0.00221867119721169</v>
      </c>
      <c r="AI45" s="335"/>
      <c r="AJ45" s="336"/>
      <c r="AK45" s="383"/>
      <c r="AL45" s="384"/>
      <c r="AM45" s="385"/>
      <c r="AN45" s="371"/>
      <c r="AO45" s="340"/>
    </row>
    <row r="46" s="373" customFormat="true" ht="15.75" hidden="false" customHeight="false" outlineLevel="0" collapsed="false">
      <c r="A46" s="329"/>
      <c r="B46" s="330"/>
      <c r="C46" s="401" t="n">
        <v>811003</v>
      </c>
      <c r="D46" s="402" t="s">
        <v>379</v>
      </c>
      <c r="E46" s="403" t="n">
        <v>64678282.9</v>
      </c>
      <c r="F46" s="404" t="n">
        <f aca="false">+E46/$E$29</f>
        <v>0.00885232835018653</v>
      </c>
      <c r="G46" s="403" t="n">
        <v>27719264.1</v>
      </c>
      <c r="H46" s="404" t="n">
        <f aca="false">+G46/$G$29</f>
        <v>0.00195724885848431</v>
      </c>
      <c r="I46" s="380" t="n">
        <f aca="false">E46+G46</f>
        <v>92397547</v>
      </c>
      <c r="J46" s="381" t="n">
        <f aca="false">+I46/$I$29</f>
        <v>0.00430382210414651</v>
      </c>
      <c r="K46" s="403" t="n">
        <v>31382949</v>
      </c>
      <c r="L46" s="381" t="n">
        <f aca="false">+K46/$K$29</f>
        <v>0.00698337142434689</v>
      </c>
      <c r="M46" s="403" t="n">
        <v>23215570</v>
      </c>
      <c r="N46" s="381" t="n">
        <f aca="false">+M46/$M$29</f>
        <v>0.00628556487623947</v>
      </c>
      <c r="O46" s="403" t="n">
        <v>14790450</v>
      </c>
      <c r="P46" s="381" t="n">
        <f aca="false">+O46/$O$29</f>
        <v>0.00813722508160672</v>
      </c>
      <c r="Q46" s="403" t="n">
        <v>15885000</v>
      </c>
      <c r="R46" s="381" t="n">
        <f aca="false">+Q46/$Q$29</f>
        <v>0.0147965528725617</v>
      </c>
      <c r="S46" s="403" t="n">
        <v>0</v>
      </c>
      <c r="T46" s="381" t="e">
        <f aca="false">+S46/$S$29</f>
        <v>#DIV/0!</v>
      </c>
      <c r="U46" s="403" t="n">
        <v>15000</v>
      </c>
      <c r="V46" s="381" t="n">
        <f aca="false">+U46/$U$29</f>
        <v>0.000381122208568551</v>
      </c>
      <c r="W46" s="403" t="n">
        <v>0</v>
      </c>
      <c r="X46" s="381" t="e">
        <f aca="false">+W46/$W$29</f>
        <v>#DIV/0!</v>
      </c>
      <c r="Y46" s="403" t="n">
        <v>0</v>
      </c>
      <c r="Z46" s="381" t="n">
        <f aca="false">+Y46/$Y$29</f>
        <v>0</v>
      </c>
      <c r="AA46" s="403" t="n">
        <v>0</v>
      </c>
      <c r="AB46" s="381" t="n">
        <f aca="false">+AA46/$AA$29</f>
        <v>0</v>
      </c>
      <c r="AC46" s="403" t="n">
        <v>0</v>
      </c>
      <c r="AD46" s="381" t="e">
        <f aca="false">+AC46/$AC$29</f>
        <v>#DIV/0!</v>
      </c>
      <c r="AE46" s="382" t="n">
        <v>0</v>
      </c>
      <c r="AF46" s="381" t="n">
        <f aca="false">+AE46/$AG$29</f>
        <v>0</v>
      </c>
      <c r="AG46" s="380" t="n">
        <f aca="false">K46+M46+O46+Q46+S46+I46+U46+W46+Y46+AA46+AC46+AE46</f>
        <v>177686516</v>
      </c>
      <c r="AH46" s="381" t="n">
        <f aca="false">+AG46/$AG$29</f>
        <v>0.00542492986356325</v>
      </c>
      <c r="AI46" s="335"/>
      <c r="AJ46" s="336"/>
      <c r="AK46" s="383"/>
      <c r="AL46" s="384"/>
      <c r="AM46" s="385"/>
      <c r="AN46" s="371"/>
      <c r="AO46" s="372"/>
    </row>
    <row r="47" s="373" customFormat="true" ht="15.75" hidden="false" customHeight="false" outlineLevel="0" collapsed="false">
      <c r="A47" s="329"/>
      <c r="B47" s="330"/>
      <c r="C47" s="401" t="n">
        <v>811004</v>
      </c>
      <c r="D47" s="402" t="s">
        <v>306</v>
      </c>
      <c r="E47" s="403" t="n">
        <v>72988601</v>
      </c>
      <c r="F47" s="404" t="n">
        <f aca="false">+E47/$E$29</f>
        <v>0.00998973740338355</v>
      </c>
      <c r="G47" s="403" t="n">
        <v>31280829</v>
      </c>
      <c r="H47" s="404" t="n">
        <f aca="false">+G47/$G$29</f>
        <v>0.00220872987940156</v>
      </c>
      <c r="I47" s="380" t="n">
        <f aca="false">E47+G47</f>
        <v>104269430</v>
      </c>
      <c r="J47" s="381" t="n">
        <f aca="false">+I47/$I$29</f>
        <v>0.00485680726589806</v>
      </c>
      <c r="K47" s="403" t="n">
        <v>16839204</v>
      </c>
      <c r="L47" s="381" t="n">
        <f aca="false">+K47/$K$29</f>
        <v>0.00374707985608197</v>
      </c>
      <c r="M47" s="403" t="n">
        <v>29168875</v>
      </c>
      <c r="N47" s="381" t="n">
        <f aca="false">+M47/$M$29</f>
        <v>0.00789740920336737</v>
      </c>
      <c r="O47" s="403" t="n">
        <v>18024587</v>
      </c>
      <c r="P47" s="381" t="n">
        <f aca="false">+O47/$O$29</f>
        <v>0.00991654218918305</v>
      </c>
      <c r="Q47" s="403" t="n">
        <v>9975572</v>
      </c>
      <c r="R47" s="381" t="n">
        <f aca="false">+Q47/$Q$29</f>
        <v>0.00929204145621947</v>
      </c>
      <c r="S47" s="403" t="n">
        <v>0</v>
      </c>
      <c r="T47" s="381" t="e">
        <f aca="false">+S47/$S$29</f>
        <v>#DIV/0!</v>
      </c>
      <c r="U47" s="403" t="n">
        <v>155000</v>
      </c>
      <c r="V47" s="381" t="n">
        <f aca="false">+U47/$U$29</f>
        <v>0.00393826282187503</v>
      </c>
      <c r="W47" s="403" t="n">
        <v>0</v>
      </c>
      <c r="X47" s="381" t="e">
        <f aca="false">+W47/$W$29</f>
        <v>#DIV/0!</v>
      </c>
      <c r="Y47" s="403" t="n">
        <v>0</v>
      </c>
      <c r="Z47" s="381" t="n">
        <f aca="false">+Y47/$Y$29</f>
        <v>0</v>
      </c>
      <c r="AA47" s="403" t="n">
        <v>0</v>
      </c>
      <c r="AB47" s="381" t="n">
        <f aca="false">+AA47/$AA$29</f>
        <v>0</v>
      </c>
      <c r="AC47" s="403" t="n">
        <v>0</v>
      </c>
      <c r="AD47" s="381" t="e">
        <f aca="false">+AC47/$AC$29</f>
        <v>#DIV/0!</v>
      </c>
      <c r="AE47" s="382" t="n">
        <v>16158970</v>
      </c>
      <c r="AF47" s="381" t="n">
        <f aca="false">+AE47/$AG$29</f>
        <v>0.000493347952848727</v>
      </c>
      <c r="AG47" s="380" t="n">
        <f aca="false">K47+M47+O47+Q47+S47+I47+U47+W47+Y47+AA47+AC47+AE47</f>
        <v>194591638</v>
      </c>
      <c r="AH47" s="381" t="n">
        <f aca="false">+AG47/$AG$29</f>
        <v>0.00594105851107964</v>
      </c>
      <c r="AI47" s="335"/>
      <c r="AJ47" s="336"/>
      <c r="AK47" s="383"/>
      <c r="AL47" s="384"/>
      <c r="AM47" s="385"/>
      <c r="AN47" s="371"/>
      <c r="AO47" s="372"/>
    </row>
    <row r="48" s="373" customFormat="true" ht="15.75" hidden="false" customHeight="false" outlineLevel="0" collapsed="false">
      <c r="A48" s="329"/>
      <c r="B48" s="330"/>
      <c r="C48" s="401" t="n">
        <v>811005</v>
      </c>
      <c r="D48" s="402" t="s">
        <v>307</v>
      </c>
      <c r="E48" s="403" t="n">
        <v>20054650</v>
      </c>
      <c r="F48" s="404" t="n">
        <f aca="false">+E48/$E$29</f>
        <v>0.00274482158134208</v>
      </c>
      <c r="G48" s="403" t="n">
        <v>8594850</v>
      </c>
      <c r="H48" s="404" t="n">
        <f aca="false">+G48/$G$29</f>
        <v>0.000606879760251062</v>
      </c>
      <c r="I48" s="380" t="n">
        <f aca="false">E48+G48</f>
        <v>28649500</v>
      </c>
      <c r="J48" s="381" t="n">
        <f aca="false">+I48/$I$29</f>
        <v>0.00133447645934524</v>
      </c>
      <c r="K48" s="403" t="n">
        <v>4285000</v>
      </c>
      <c r="L48" s="381" t="n">
        <f aca="false">+K48/$K$29</f>
        <v>0.000953503335627459</v>
      </c>
      <c r="M48" s="403" t="n">
        <v>4125000</v>
      </c>
      <c r="N48" s="381" t="n">
        <f aca="false">+M48/$M$29</f>
        <v>0.0011168347412744</v>
      </c>
      <c r="O48" s="403" t="n">
        <v>231000</v>
      </c>
      <c r="P48" s="381" t="n">
        <f aca="false">+O48/$O$29</f>
        <v>0.000127088695330511</v>
      </c>
      <c r="Q48" s="403" t="n">
        <v>50000</v>
      </c>
      <c r="R48" s="381" t="n">
        <f aca="false">+Q48/$Q$29</f>
        <v>4.65739781950322E-005</v>
      </c>
      <c r="S48" s="403" t="n">
        <v>0</v>
      </c>
      <c r="T48" s="381" t="e">
        <f aca="false">+S48/$S$29</f>
        <v>#DIV/0!</v>
      </c>
      <c r="U48" s="403" t="n">
        <v>0</v>
      </c>
      <c r="V48" s="381" t="n">
        <f aca="false">+U48/$U$29</f>
        <v>0</v>
      </c>
      <c r="W48" s="403" t="n">
        <v>0</v>
      </c>
      <c r="X48" s="381" t="e">
        <f aca="false">+W48/$W$29</f>
        <v>#DIV/0!</v>
      </c>
      <c r="Y48" s="403" t="n">
        <v>90000</v>
      </c>
      <c r="Z48" s="381" t="n">
        <f aca="false">+Y48/$Y$29</f>
        <v>0.00486279787706945</v>
      </c>
      <c r="AA48" s="403" t="n">
        <v>215000</v>
      </c>
      <c r="AB48" s="381" t="n">
        <f aca="false">+AA48/$AA$29</f>
        <v>0.00144783892439954</v>
      </c>
      <c r="AC48" s="403" t="n">
        <v>0</v>
      </c>
      <c r="AD48" s="381" t="e">
        <f aca="false">+AC48/$AC$29</f>
        <v>#DIV/0!</v>
      </c>
      <c r="AE48" s="382" t="n">
        <v>0</v>
      </c>
      <c r="AF48" s="381" t="n">
        <f aca="false">+AE48/$AG$29</f>
        <v>0</v>
      </c>
      <c r="AG48" s="380" t="n">
        <f aca="false">K48+M48+O48+Q48+S48+I48+U48+W48+Y48+AA48+AC48+AE48</f>
        <v>37645500</v>
      </c>
      <c r="AH48" s="381" t="n">
        <f aca="false">+AG48/$AG$29</f>
        <v>0.00114935112565756</v>
      </c>
      <c r="AI48" s="335"/>
      <c r="AJ48" s="336"/>
      <c r="AK48" s="383"/>
      <c r="AL48" s="384"/>
      <c r="AM48" s="385"/>
      <c r="AN48" s="371"/>
      <c r="AO48" s="372"/>
    </row>
    <row r="49" s="373" customFormat="true" ht="15.75" hidden="false" customHeight="false" outlineLevel="0" collapsed="false">
      <c r="A49" s="329"/>
      <c r="B49" s="330"/>
      <c r="C49" s="401" t="n">
        <v>811006</v>
      </c>
      <c r="D49" s="402" t="s">
        <v>308</v>
      </c>
      <c r="E49" s="403" t="n">
        <v>282100</v>
      </c>
      <c r="F49" s="404" t="n">
        <f aca="false">+E49/$E$29</f>
        <v>3.86102060168888E-005</v>
      </c>
      <c r="G49" s="403" t="n">
        <v>120900</v>
      </c>
      <c r="H49" s="404" t="n">
        <f aca="false">+G49/$G$29</f>
        <v>8.53671245156733E-006</v>
      </c>
      <c r="I49" s="380" t="n">
        <f aca="false">E49+G49</f>
        <v>403000</v>
      </c>
      <c r="J49" s="381" t="n">
        <f aca="false">+I49/$I$29</f>
        <v>1.8771497342576E-005</v>
      </c>
      <c r="K49" s="403" t="n">
        <v>216000</v>
      </c>
      <c r="L49" s="381" t="n">
        <f aca="false">+K49/$K$29</f>
        <v>4.80645788787704E-005</v>
      </c>
      <c r="M49" s="403" t="n">
        <v>60000</v>
      </c>
      <c r="N49" s="381" t="n">
        <f aca="false">+M49/$M$29</f>
        <v>1.62448689639913E-005</v>
      </c>
      <c r="O49" s="403" t="n">
        <v>32000</v>
      </c>
      <c r="P49" s="381" t="n">
        <f aca="false">+O49/$O$29</f>
        <v>1.76053603921054E-005</v>
      </c>
      <c r="Q49" s="403" t="n">
        <v>8000</v>
      </c>
      <c r="R49" s="381" t="n">
        <f aca="false">+Q49/$Q$29</f>
        <v>7.45183651120514E-006</v>
      </c>
      <c r="S49" s="403" t="n">
        <v>0</v>
      </c>
      <c r="T49" s="381" t="e">
        <f aca="false">+S49/$S$29</f>
        <v>#DIV/0!</v>
      </c>
      <c r="U49" s="403" t="n">
        <v>0</v>
      </c>
      <c r="V49" s="381" t="n">
        <f aca="false">+U49/$U$29</f>
        <v>0</v>
      </c>
      <c r="W49" s="403" t="n">
        <v>0</v>
      </c>
      <c r="X49" s="381" t="e">
        <f aca="false">+W49/$W$29</f>
        <v>#DIV/0!</v>
      </c>
      <c r="Y49" s="403" t="n">
        <v>0</v>
      </c>
      <c r="Z49" s="381" t="n">
        <f aca="false">+Y49/$Y$29</f>
        <v>0</v>
      </c>
      <c r="AA49" s="403" t="n">
        <v>0</v>
      </c>
      <c r="AB49" s="381" t="n">
        <f aca="false">+AA49/$AA$29</f>
        <v>0</v>
      </c>
      <c r="AC49" s="403" t="n">
        <v>0</v>
      </c>
      <c r="AD49" s="381" t="e">
        <f aca="false">+AC49/$AC$29</f>
        <v>#DIV/0!</v>
      </c>
      <c r="AE49" s="382" t="n">
        <v>0</v>
      </c>
      <c r="AF49" s="381" t="n">
        <f aca="false">+AE49/$AG$29</f>
        <v>0</v>
      </c>
      <c r="AG49" s="380" t="n">
        <f aca="false">K49+M49+O49+Q49+S49+I49+U49+W49+Y49+AA49+AC49+AE49</f>
        <v>719000</v>
      </c>
      <c r="AH49" s="381" t="n">
        <f aca="false">+AG49/$AG$29</f>
        <v>2.19517195773143E-005</v>
      </c>
      <c r="AI49" s="335"/>
      <c r="AJ49" s="336"/>
      <c r="AK49" s="383"/>
      <c r="AL49" s="384"/>
      <c r="AM49" s="385"/>
      <c r="AN49" s="371"/>
      <c r="AO49" s="356"/>
    </row>
    <row r="50" s="341" customFormat="true" ht="15.75" hidden="false" customHeight="false" outlineLevel="0" collapsed="false">
      <c r="A50" s="329"/>
      <c r="B50" s="330"/>
      <c r="C50" s="401" t="n">
        <v>811007</v>
      </c>
      <c r="D50" s="402" t="s">
        <v>309</v>
      </c>
      <c r="E50" s="403" t="n">
        <v>0</v>
      </c>
      <c r="F50" s="404" t="n">
        <f aca="false">+E50/$E$29</f>
        <v>0</v>
      </c>
      <c r="G50" s="403" t="n">
        <v>0</v>
      </c>
      <c r="H50" s="404" t="n">
        <f aca="false">+G50/$G$29</f>
        <v>0</v>
      </c>
      <c r="I50" s="380" t="n">
        <f aca="false">E50+G50</f>
        <v>0</v>
      </c>
      <c r="J50" s="381" t="n">
        <f aca="false">+I50/$I$29</f>
        <v>0</v>
      </c>
      <c r="K50" s="403" t="n">
        <v>0</v>
      </c>
      <c r="L50" s="381" t="n">
        <f aca="false">+K50/$K$29</f>
        <v>0</v>
      </c>
      <c r="M50" s="403" t="n">
        <v>0</v>
      </c>
      <c r="N50" s="381" t="n">
        <f aca="false">+M50/$M$29</f>
        <v>0</v>
      </c>
      <c r="O50" s="403" t="n">
        <v>0</v>
      </c>
      <c r="P50" s="381" t="n">
        <f aca="false">+O50/$O$29</f>
        <v>0</v>
      </c>
      <c r="Q50" s="403" t="n">
        <v>0</v>
      </c>
      <c r="R50" s="381" t="n">
        <f aca="false">+Q50/$Q$29</f>
        <v>0</v>
      </c>
      <c r="S50" s="403" t="n">
        <v>0</v>
      </c>
      <c r="T50" s="381" t="e">
        <f aca="false">+S50/$S$29</f>
        <v>#DIV/0!</v>
      </c>
      <c r="U50" s="403" t="n">
        <v>0</v>
      </c>
      <c r="V50" s="381" t="n">
        <f aca="false">+U50/$U$29</f>
        <v>0</v>
      </c>
      <c r="W50" s="403" t="n">
        <v>0</v>
      </c>
      <c r="X50" s="381" t="e">
        <f aca="false">+W50/$W$29</f>
        <v>#DIV/0!</v>
      </c>
      <c r="Y50" s="403" t="n">
        <v>0</v>
      </c>
      <c r="Z50" s="381" t="n">
        <f aca="false">+Y50/$Y$29</f>
        <v>0</v>
      </c>
      <c r="AA50" s="403" t="n">
        <v>0</v>
      </c>
      <c r="AB50" s="381" t="n">
        <f aca="false">+AA50/$AA$29</f>
        <v>0</v>
      </c>
      <c r="AC50" s="403" t="n">
        <v>0</v>
      </c>
      <c r="AD50" s="381" t="e">
        <f aca="false">+AC50/$AC$29</f>
        <v>#DIV/0!</v>
      </c>
      <c r="AE50" s="382" t="n">
        <v>0</v>
      </c>
      <c r="AF50" s="381" t="n">
        <f aca="false">+AE50/$AG$29</f>
        <v>0</v>
      </c>
      <c r="AG50" s="380" t="n">
        <f aca="false">K50+M50+O50+Q50+S50+I50+U50+W50+Y50+AA50+AC50+AE50</f>
        <v>0</v>
      </c>
      <c r="AH50" s="381" t="n">
        <f aca="false">+AG50/$AG$29</f>
        <v>0</v>
      </c>
      <c r="AI50" s="335"/>
      <c r="AJ50" s="336"/>
      <c r="AK50" s="383"/>
      <c r="AL50" s="384"/>
      <c r="AM50" s="385"/>
      <c r="AN50" s="371"/>
      <c r="AO50" s="340"/>
    </row>
    <row r="51" s="373" customFormat="true" ht="15.75" hidden="false" customHeight="false" outlineLevel="0" collapsed="false">
      <c r="A51" s="329"/>
      <c r="B51" s="330"/>
      <c r="C51" s="401" t="n">
        <v>811010</v>
      </c>
      <c r="D51" s="402" t="s">
        <v>909</v>
      </c>
      <c r="E51" s="403" t="n">
        <v>0</v>
      </c>
      <c r="F51" s="404" t="n">
        <f aca="false">+E51/$E$29</f>
        <v>0</v>
      </c>
      <c r="G51" s="403" t="n">
        <v>0</v>
      </c>
      <c r="H51" s="404" t="n">
        <f aca="false">+G51/$G$29</f>
        <v>0</v>
      </c>
      <c r="I51" s="380" t="n">
        <f aca="false">E51+G51</f>
        <v>0</v>
      </c>
      <c r="J51" s="381" t="n">
        <f aca="false">+I51/$I$29</f>
        <v>0</v>
      </c>
      <c r="K51" s="403" t="n">
        <v>0</v>
      </c>
      <c r="L51" s="381" t="n">
        <f aca="false">+K51/$K$29</f>
        <v>0</v>
      </c>
      <c r="M51" s="403" t="n">
        <v>0</v>
      </c>
      <c r="N51" s="381" t="n">
        <f aca="false">+M51/$M$29</f>
        <v>0</v>
      </c>
      <c r="O51" s="403" t="n">
        <v>0</v>
      </c>
      <c r="P51" s="381" t="n">
        <f aca="false">+O51/$O$29</f>
        <v>0</v>
      </c>
      <c r="Q51" s="403" t="n">
        <v>0</v>
      </c>
      <c r="R51" s="381" t="n">
        <f aca="false">+Q51/$Q$29</f>
        <v>0</v>
      </c>
      <c r="S51" s="403" t="n">
        <v>0</v>
      </c>
      <c r="T51" s="381" t="e">
        <f aca="false">+S51/$S$29</f>
        <v>#DIV/0!</v>
      </c>
      <c r="U51" s="403" t="n">
        <v>0</v>
      </c>
      <c r="V51" s="381" t="n">
        <f aca="false">+U51/$U$29</f>
        <v>0</v>
      </c>
      <c r="W51" s="403" t="n">
        <v>0</v>
      </c>
      <c r="X51" s="381" t="e">
        <f aca="false">+W51/$W$29</f>
        <v>#DIV/0!</v>
      </c>
      <c r="Y51" s="403" t="n">
        <v>0</v>
      </c>
      <c r="Z51" s="381" t="n">
        <f aca="false">+Y51/$Y$29</f>
        <v>0</v>
      </c>
      <c r="AA51" s="403" t="n">
        <v>0</v>
      </c>
      <c r="AB51" s="381" t="n">
        <f aca="false">+AA51/$AA$29</f>
        <v>0</v>
      </c>
      <c r="AC51" s="403" t="n">
        <v>0</v>
      </c>
      <c r="AD51" s="381" t="e">
        <f aca="false">+AC51/$AC$29</f>
        <v>#DIV/0!</v>
      </c>
      <c r="AE51" s="382" t="n">
        <v>0</v>
      </c>
      <c r="AF51" s="381" t="n">
        <f aca="false">+AE51/$AG$29</f>
        <v>0</v>
      </c>
      <c r="AG51" s="380" t="n">
        <f aca="false">K51+M51+O51+Q51+S51+I51+U51+W51+Y51+AA51+AC51+AE51</f>
        <v>0</v>
      </c>
      <c r="AH51" s="381" t="n">
        <f aca="false">+AG51/$AG$29</f>
        <v>0</v>
      </c>
      <c r="AI51" s="335"/>
      <c r="AJ51" s="336"/>
      <c r="AK51" s="383"/>
      <c r="AL51" s="384"/>
      <c r="AM51" s="385"/>
      <c r="AN51" s="371"/>
      <c r="AO51" s="372"/>
    </row>
    <row r="52" s="373" customFormat="true" ht="15.75" hidden="false" customHeight="false" outlineLevel="0" collapsed="false">
      <c r="A52" s="329"/>
      <c r="B52" s="330"/>
      <c r="C52" s="401" t="n">
        <v>821000</v>
      </c>
      <c r="D52" s="402" t="s">
        <v>310</v>
      </c>
      <c r="E52" s="403" t="n">
        <v>371350</v>
      </c>
      <c r="F52" s="404" t="n">
        <f aca="false">+E52/$E$29</f>
        <v>5.08255937765745E-005</v>
      </c>
      <c r="G52" s="403" t="n">
        <v>159150</v>
      </c>
      <c r="H52" s="404" t="n">
        <f aca="false">+G52/$G$29</f>
        <v>1.12375333884776E-005</v>
      </c>
      <c r="I52" s="380" t="n">
        <f aca="false">E52+G52</f>
        <v>530500</v>
      </c>
      <c r="J52" s="381" t="n">
        <f aca="false">+I52/$I$29</f>
        <v>2.47103705713066E-005</v>
      </c>
      <c r="K52" s="403" t="n">
        <v>234000</v>
      </c>
      <c r="L52" s="381" t="n">
        <f aca="false">+K52/$K$29</f>
        <v>5.20699604520013E-005</v>
      </c>
      <c r="M52" s="403" t="n">
        <v>0</v>
      </c>
      <c r="N52" s="381" t="n">
        <f aca="false">+M52/$M$29</f>
        <v>0</v>
      </c>
      <c r="O52" s="403" t="n">
        <v>0</v>
      </c>
      <c r="P52" s="381" t="n">
        <f aca="false">+O52/$O$29</f>
        <v>0</v>
      </c>
      <c r="Q52" s="403" t="n">
        <v>0</v>
      </c>
      <c r="R52" s="381" t="n">
        <f aca="false">+Q52/$Q$29</f>
        <v>0</v>
      </c>
      <c r="S52" s="403" t="n">
        <v>0</v>
      </c>
      <c r="T52" s="381" t="e">
        <f aca="false">+S52/$S$29</f>
        <v>#DIV/0!</v>
      </c>
      <c r="U52" s="403" t="n">
        <v>0</v>
      </c>
      <c r="V52" s="381" t="n">
        <f aca="false">+U52/$U$29</f>
        <v>0</v>
      </c>
      <c r="W52" s="403" t="n">
        <v>0</v>
      </c>
      <c r="X52" s="381" t="e">
        <f aca="false">+W52/$W$29</f>
        <v>#DIV/0!</v>
      </c>
      <c r="Y52" s="403" t="n">
        <v>0</v>
      </c>
      <c r="Z52" s="381" t="n">
        <f aca="false">+Y52/$Y$29</f>
        <v>0</v>
      </c>
      <c r="AA52" s="403" t="n">
        <v>0</v>
      </c>
      <c r="AB52" s="381" t="n">
        <f aca="false">+AA52/$AA$29</f>
        <v>0</v>
      </c>
      <c r="AC52" s="403" t="n">
        <v>0</v>
      </c>
      <c r="AD52" s="381" t="e">
        <f aca="false">+AC52/$AC$29</f>
        <v>#DIV/0!</v>
      </c>
      <c r="AE52" s="382" t="n">
        <v>2499375</v>
      </c>
      <c r="AF52" s="381" t="n">
        <f aca="false">+AE52/$AG$29</f>
        <v>7.63081767990959E-005</v>
      </c>
      <c r="AG52" s="380" t="n">
        <f aca="false">K52+M52+O52+Q52+S52+I52+U52+W52+Y52+AA52+AC52+AE52</f>
        <v>3263875</v>
      </c>
      <c r="AH52" s="381" t="n">
        <f aca="false">+AG52/$AG$29</f>
        <v>9.96490524831805E-005</v>
      </c>
      <c r="AI52" s="335"/>
      <c r="AJ52" s="336"/>
      <c r="AK52" s="383"/>
      <c r="AL52" s="384"/>
      <c r="AM52" s="385"/>
      <c r="AN52" s="371"/>
      <c r="AO52" s="372"/>
    </row>
    <row r="53" s="373" customFormat="true" ht="15.75" hidden="false" customHeight="false" outlineLevel="0" collapsed="false">
      <c r="A53" s="329"/>
      <c r="B53" s="330"/>
      <c r="C53" s="401" t="n">
        <v>821001</v>
      </c>
      <c r="D53" s="402" t="s">
        <v>311</v>
      </c>
      <c r="E53" s="403" t="n">
        <v>696706224.9</v>
      </c>
      <c r="F53" s="404" t="n">
        <f aca="false">+E53/$E$29</f>
        <v>0.0953561534088546</v>
      </c>
      <c r="G53" s="403" t="n">
        <v>298588382.1</v>
      </c>
      <c r="H53" s="404" t="n">
        <f aca="false">+G53/$G$29</f>
        <v>0.0210832353959174</v>
      </c>
      <c r="I53" s="380" t="n">
        <f aca="false">E53+G53</f>
        <v>995294607</v>
      </c>
      <c r="J53" s="381" t="n">
        <f aca="false">+I53/$I$29</f>
        <v>0.0463602234997041</v>
      </c>
      <c r="K53" s="403" t="n">
        <v>370014605</v>
      </c>
      <c r="L53" s="381" t="n">
        <f aca="false">+K53/$K$29</f>
        <v>0.0823360933718499</v>
      </c>
      <c r="M53" s="403" t="n">
        <v>324876369</v>
      </c>
      <c r="N53" s="381" t="n">
        <f aca="false">+M53/$M$29</f>
        <v>0.0879595673983715</v>
      </c>
      <c r="O53" s="403" t="n">
        <v>153679946</v>
      </c>
      <c r="P53" s="381" t="n">
        <f aca="false">+O53/$O$29</f>
        <v>0.0845497135740404</v>
      </c>
      <c r="Q53" s="403" t="n">
        <v>108753522</v>
      </c>
      <c r="R53" s="381" t="n">
        <f aca="false">+Q53/$Q$29</f>
        <v>0.101301683245219</v>
      </c>
      <c r="S53" s="403" t="n">
        <v>0</v>
      </c>
      <c r="T53" s="381" t="e">
        <f aca="false">+S53/$S$29</f>
        <v>#DIV/0!</v>
      </c>
      <c r="U53" s="403" t="n">
        <v>4461219</v>
      </c>
      <c r="V53" s="381" t="n">
        <f aca="false">+U53/$U$29</f>
        <v>0.113351309212532</v>
      </c>
      <c r="W53" s="403" t="n">
        <v>0</v>
      </c>
      <c r="X53" s="381" t="e">
        <f aca="false">+W53/$W$29</f>
        <v>#DIV/0!</v>
      </c>
      <c r="Y53" s="403" t="n">
        <v>4430414</v>
      </c>
      <c r="Z53" s="381" t="n">
        <f aca="false">+Y53/$Y$29</f>
        <v>0.239380086597098</v>
      </c>
      <c r="AA53" s="403" t="n">
        <v>35294577</v>
      </c>
      <c r="AB53" s="381" t="n">
        <f aca="false">+AA53/$AA$29</f>
        <v>0.237678429771241</v>
      </c>
      <c r="AC53" s="403" t="n">
        <v>0</v>
      </c>
      <c r="AD53" s="381" t="e">
        <f aca="false">+AC53/$AC$29</f>
        <v>#DIV/0!</v>
      </c>
      <c r="AE53" s="382" t="n">
        <v>132943852</v>
      </c>
      <c r="AF53" s="381" t="n">
        <f aca="false">+AE53/$AG$29</f>
        <v>0.00405889590908481</v>
      </c>
      <c r="AG53" s="380" t="n">
        <f aca="false">K53+M53+O53+Q53+S53+I53+U53+W53+Y53+AA53+AC53+AE53</f>
        <v>2129749111</v>
      </c>
      <c r="AH53" s="381" t="n">
        <f aca="false">+AG53/$AG$29</f>
        <v>0.0650231644710799</v>
      </c>
      <c r="AI53" s="335"/>
      <c r="AJ53" s="336"/>
      <c r="AK53" s="383"/>
      <c r="AL53" s="384"/>
      <c r="AM53" s="385"/>
      <c r="AN53" s="371"/>
      <c r="AO53" s="372"/>
    </row>
    <row r="54" s="373" customFormat="true" ht="15.75" hidden="false" customHeight="false" outlineLevel="0" collapsed="false">
      <c r="A54" s="329"/>
      <c r="B54" s="330"/>
      <c r="C54" s="401" t="n">
        <v>821002</v>
      </c>
      <c r="D54" s="402" t="s">
        <v>313</v>
      </c>
      <c r="E54" s="403" t="n">
        <v>43054603.9</v>
      </c>
      <c r="F54" s="404" t="n">
        <f aca="false">+E54/$E$29</f>
        <v>0.00589275833588992</v>
      </c>
      <c r="G54" s="403" t="n">
        <v>18451973.1</v>
      </c>
      <c r="H54" s="404" t="n">
        <f aca="false">+G54/$G$29</f>
        <v>0.00130288824250418</v>
      </c>
      <c r="I54" s="380" t="n">
        <f aca="false">E54+G54</f>
        <v>61506577</v>
      </c>
      <c r="J54" s="381" t="n">
        <f aca="false">+I54/$I$29</f>
        <v>0.00286493932185223</v>
      </c>
      <c r="K54" s="403" t="n">
        <v>8968462</v>
      </c>
      <c r="L54" s="381" t="n">
        <f aca="false">+K54/$K$29</f>
        <v>0.00199567291305674</v>
      </c>
      <c r="M54" s="403" t="n">
        <v>3052718</v>
      </c>
      <c r="N54" s="381" t="n">
        <f aca="false">+M54/$M$29</f>
        <v>0.000826516731566961</v>
      </c>
      <c r="O54" s="403" t="n">
        <v>2716454</v>
      </c>
      <c r="P54" s="381" t="n">
        <f aca="false">+O54/$O$29</f>
        <v>0.00149450473933051</v>
      </c>
      <c r="Q54" s="403" t="n">
        <v>7780216</v>
      </c>
      <c r="R54" s="381" t="n">
        <f aca="false">+Q54/$Q$29</f>
        <v>0.00724711220673281</v>
      </c>
      <c r="S54" s="403" t="n">
        <v>0</v>
      </c>
      <c r="T54" s="381" t="e">
        <f aca="false">+S54/$S$29</f>
        <v>#DIV/0!</v>
      </c>
      <c r="U54" s="403" t="n">
        <v>880738</v>
      </c>
      <c r="V54" s="381" t="n">
        <f aca="false">+U54/$U$29</f>
        <v>0.0223779207820166</v>
      </c>
      <c r="W54" s="403" t="n">
        <v>0</v>
      </c>
      <c r="X54" s="381" t="e">
        <f aca="false">+W54/$W$29</f>
        <v>#DIV/0!</v>
      </c>
      <c r="Y54" s="403" t="n">
        <v>268350</v>
      </c>
      <c r="Z54" s="381" t="n">
        <f aca="false">+Y54/$Y$29</f>
        <v>0.0144992423367954</v>
      </c>
      <c r="AA54" s="403" t="n">
        <v>880738</v>
      </c>
      <c r="AB54" s="381" t="n">
        <f aca="false">+AA54/$AA$29</f>
        <v>0.00593100817952468</v>
      </c>
      <c r="AC54" s="403" t="n">
        <v>0</v>
      </c>
      <c r="AD54" s="381" t="e">
        <f aca="false">+AC54/$AC$29</f>
        <v>#DIV/0!</v>
      </c>
      <c r="AE54" s="382" t="n">
        <v>7222627</v>
      </c>
      <c r="AF54" s="381" t="n">
        <f aca="false">+AE54/$AG$29</f>
        <v>0.000220513327559859</v>
      </c>
      <c r="AG54" s="380" t="n">
        <f aca="false">K54+M54+O54+Q54+S54+I54+U54+W54+Y54+AA54+AC54+AE54</f>
        <v>93276880</v>
      </c>
      <c r="AH54" s="381" t="n">
        <f aca="false">+AG54/$AG$29</f>
        <v>0.00284782741697747</v>
      </c>
      <c r="AI54" s="335"/>
      <c r="AJ54" s="336"/>
      <c r="AK54" s="383"/>
      <c r="AL54" s="384"/>
      <c r="AM54" s="385"/>
      <c r="AN54" s="371"/>
      <c r="AO54" s="372"/>
    </row>
    <row r="55" s="373" customFormat="true" ht="15.75" hidden="false" customHeight="false" outlineLevel="0" collapsed="false">
      <c r="A55" s="329"/>
      <c r="B55" s="330"/>
      <c r="C55" s="401" t="n">
        <v>821004</v>
      </c>
      <c r="D55" s="402" t="s">
        <v>314</v>
      </c>
      <c r="E55" s="403" t="n">
        <v>693000</v>
      </c>
      <c r="F55" s="404" t="n">
        <f aca="false">+E55/$E$29</f>
        <v>9.48488931928535E-005</v>
      </c>
      <c r="G55" s="403" t="n">
        <v>297000</v>
      </c>
      <c r="H55" s="404" t="n">
        <f aca="false">+G55/$G$29</f>
        <v>2.09710802160091E-005</v>
      </c>
      <c r="I55" s="380" t="n">
        <f aca="false">E55+G55</f>
        <v>990000</v>
      </c>
      <c r="J55" s="381" t="n">
        <f aca="false">+I55/$I$29</f>
        <v>4.61136038936731E-005</v>
      </c>
      <c r="K55" s="403" t="n">
        <v>0</v>
      </c>
      <c r="L55" s="381" t="n">
        <f aca="false">+K55/$K$29</f>
        <v>0</v>
      </c>
      <c r="M55" s="403" t="n">
        <v>0</v>
      </c>
      <c r="N55" s="381" t="n">
        <f aca="false">+M55/$M$29</f>
        <v>0</v>
      </c>
      <c r="O55" s="403" t="n">
        <v>0</v>
      </c>
      <c r="P55" s="381" t="n">
        <f aca="false">+O55/$O$29</f>
        <v>0</v>
      </c>
      <c r="Q55" s="403" t="n">
        <v>0</v>
      </c>
      <c r="R55" s="381" t="n">
        <f aca="false">+Q55/$Q$29</f>
        <v>0</v>
      </c>
      <c r="S55" s="403" t="n">
        <v>0</v>
      </c>
      <c r="T55" s="381" t="e">
        <f aca="false">+S55/$S$29</f>
        <v>#DIV/0!</v>
      </c>
      <c r="U55" s="403" t="n">
        <v>0</v>
      </c>
      <c r="V55" s="381" t="n">
        <f aca="false">+U55/$U$29</f>
        <v>0</v>
      </c>
      <c r="W55" s="403" t="n">
        <v>0</v>
      </c>
      <c r="X55" s="381" t="e">
        <f aca="false">+W55/$W$29</f>
        <v>#DIV/0!</v>
      </c>
      <c r="Y55" s="403" t="n">
        <v>0</v>
      </c>
      <c r="Z55" s="381" t="n">
        <f aca="false">+Y55/$Y$29</f>
        <v>0</v>
      </c>
      <c r="AA55" s="403" t="n">
        <v>0</v>
      </c>
      <c r="AB55" s="381" t="n">
        <f aca="false">+AA55/$AA$29</f>
        <v>0</v>
      </c>
      <c r="AC55" s="403" t="n">
        <v>0</v>
      </c>
      <c r="AD55" s="381" t="e">
        <f aca="false">+AC55/$AC$29</f>
        <v>#DIV/0!</v>
      </c>
      <c r="AE55" s="382" t="n">
        <v>0</v>
      </c>
      <c r="AF55" s="381" t="n">
        <f aca="false">+AE55/$AG$29</f>
        <v>0</v>
      </c>
      <c r="AG55" s="380" t="n">
        <f aca="false">K55+M55+O55+Q55+S55+I55+U55+W55+Y55+AA55+AC55+AE55</f>
        <v>990000</v>
      </c>
      <c r="AH55" s="381" t="n">
        <f aca="false">+AG55/$AG$29</f>
        <v>3.02255944110448E-005</v>
      </c>
      <c r="AI55" s="335"/>
      <c r="AJ55" s="336"/>
      <c r="AK55" s="383"/>
      <c r="AL55" s="384"/>
      <c r="AM55" s="385"/>
      <c r="AN55" s="371"/>
      <c r="AO55" s="372"/>
    </row>
    <row r="56" s="373" customFormat="true" ht="15.75" hidden="false" customHeight="false" outlineLevel="0" collapsed="false">
      <c r="A56" s="329"/>
      <c r="B56" s="330"/>
      <c r="C56" s="401" t="n">
        <v>821005</v>
      </c>
      <c r="D56" s="402" t="s">
        <v>315</v>
      </c>
      <c r="E56" s="403" t="n">
        <v>0</v>
      </c>
      <c r="F56" s="404" t="n">
        <f aca="false">+E56/$E$29</f>
        <v>0</v>
      </c>
      <c r="G56" s="403" t="n">
        <v>0</v>
      </c>
      <c r="H56" s="404" t="n">
        <f aca="false">+G56/$G$29</f>
        <v>0</v>
      </c>
      <c r="I56" s="380" t="n">
        <f aca="false">E56+G56</f>
        <v>0</v>
      </c>
      <c r="J56" s="381" t="n">
        <f aca="false">+I56/$I$29</f>
        <v>0</v>
      </c>
      <c r="K56" s="403" t="n">
        <v>0</v>
      </c>
      <c r="L56" s="381" t="n">
        <f aca="false">+K56/$K$29</f>
        <v>0</v>
      </c>
      <c r="M56" s="403" t="n">
        <v>0</v>
      </c>
      <c r="N56" s="381" t="n">
        <f aca="false">+M56/$M$29</f>
        <v>0</v>
      </c>
      <c r="O56" s="403" t="n">
        <v>0</v>
      </c>
      <c r="P56" s="381" t="n">
        <f aca="false">+O56/$O$29</f>
        <v>0</v>
      </c>
      <c r="Q56" s="403" t="n">
        <v>0</v>
      </c>
      <c r="R56" s="381" t="n">
        <f aca="false">+Q56/$Q$29</f>
        <v>0</v>
      </c>
      <c r="S56" s="403" t="n">
        <v>0</v>
      </c>
      <c r="T56" s="381" t="e">
        <f aca="false">+S56/$S$29</f>
        <v>#DIV/0!</v>
      </c>
      <c r="U56" s="403" t="n">
        <v>0</v>
      </c>
      <c r="V56" s="381" t="n">
        <f aca="false">+U56/$U$29</f>
        <v>0</v>
      </c>
      <c r="W56" s="403" t="n">
        <v>0</v>
      </c>
      <c r="X56" s="381" t="e">
        <f aca="false">+W56/$W$29</f>
        <v>#DIV/0!</v>
      </c>
      <c r="Y56" s="403" t="n">
        <v>0</v>
      </c>
      <c r="Z56" s="381" t="n">
        <f aca="false">+Y56/$Y$29</f>
        <v>0</v>
      </c>
      <c r="AA56" s="403" t="n">
        <v>0</v>
      </c>
      <c r="AB56" s="381" t="n">
        <f aca="false">+AA56/$AA$29</f>
        <v>0</v>
      </c>
      <c r="AC56" s="403" t="n">
        <v>0</v>
      </c>
      <c r="AD56" s="381" t="e">
        <f aca="false">+AC56/$AC$29</f>
        <v>#DIV/0!</v>
      </c>
      <c r="AE56" s="382" t="n">
        <v>0</v>
      </c>
      <c r="AF56" s="381" t="n">
        <f aca="false">+AE56/$AG$29</f>
        <v>0</v>
      </c>
      <c r="AG56" s="380" t="n">
        <f aca="false">K56+M56+O56+Q56+S56+I56+U56+W56+Y56+AA56+AC56+AE56</f>
        <v>0</v>
      </c>
      <c r="AH56" s="381" t="n">
        <f aca="false">+AG56/$AG$29</f>
        <v>0</v>
      </c>
      <c r="AI56" s="335"/>
      <c r="AJ56" s="336"/>
      <c r="AK56" s="383"/>
      <c r="AL56" s="384"/>
      <c r="AM56" s="385"/>
      <c r="AN56" s="371"/>
      <c r="AO56" s="372"/>
    </row>
    <row r="57" s="373" customFormat="true" ht="15.75" hidden="false" customHeight="false" outlineLevel="0" collapsed="false">
      <c r="A57" s="329"/>
      <c r="B57" s="330"/>
      <c r="C57" s="401" t="n">
        <v>821006</v>
      </c>
      <c r="D57" s="402" t="s">
        <v>316</v>
      </c>
      <c r="E57" s="403" t="n">
        <v>51208929.5666666</v>
      </c>
      <c r="F57" s="404" t="n">
        <f aca="false">+E57/$E$29</f>
        <v>0.00700881715871446</v>
      </c>
      <c r="G57" s="403" t="n">
        <v>21946684.1</v>
      </c>
      <c r="H57" s="404" t="n">
        <f aca="false">+G57/$G$29</f>
        <v>0.00154964872975256</v>
      </c>
      <c r="I57" s="380" t="n">
        <f aca="false">E57+G57</f>
        <v>73155613.6666666</v>
      </c>
      <c r="J57" s="381" t="n">
        <f aca="false">+I57/$I$29</f>
        <v>0.00340754443557903</v>
      </c>
      <c r="K57" s="403" t="n">
        <v>25026070.1319444</v>
      </c>
      <c r="L57" s="381" t="n">
        <f aca="false">+K57/$K$29</f>
        <v>0.00556883111982631</v>
      </c>
      <c r="M57" s="403" t="n">
        <v>23311408.4166667</v>
      </c>
      <c r="N57" s="381" t="n">
        <f aca="false">+M57/$M$29</f>
        <v>0.00631151291824724</v>
      </c>
      <c r="O57" s="403" t="n">
        <v>10140252.25</v>
      </c>
      <c r="P57" s="381" t="n">
        <f aca="false">+O57/$O$29</f>
        <v>0.00557883735400336</v>
      </c>
      <c r="Q57" s="403" t="n">
        <v>8203104.36805555</v>
      </c>
      <c r="R57" s="381" t="n">
        <f aca="false">+Q57/$Q$29</f>
        <v>0.00764102407938785</v>
      </c>
      <c r="S57" s="403" t="n">
        <v>0</v>
      </c>
      <c r="T57" s="381" t="e">
        <f aca="false">+S57/$S$29</f>
        <v>#DIV/0!</v>
      </c>
      <c r="U57" s="403" t="n">
        <v>52083.3333333334</v>
      </c>
      <c r="V57" s="381" t="n">
        <f aca="false">+U57/$U$29</f>
        <v>0.00132334100197414</v>
      </c>
      <c r="W57" s="403" t="n">
        <v>0</v>
      </c>
      <c r="X57" s="381" t="e">
        <f aca="false">+W57/$W$29</f>
        <v>#DIV/0!</v>
      </c>
      <c r="Y57" s="403" t="n">
        <v>716747.083333333</v>
      </c>
      <c r="Z57" s="381" t="n">
        <f aca="false">+Y57/$Y$29</f>
        <v>0.0387266243914339</v>
      </c>
      <c r="AA57" s="403" t="n">
        <v>1796220.5</v>
      </c>
      <c r="AB57" s="381" t="n">
        <f aca="false">+AA57/$AA$29</f>
        <v>0.0120959904962996</v>
      </c>
      <c r="AC57" s="403" t="n">
        <v>0</v>
      </c>
      <c r="AD57" s="381" t="e">
        <f aca="false">+AC57/$AC$29</f>
        <v>#DIV/0!</v>
      </c>
      <c r="AE57" s="382" t="n">
        <v>0</v>
      </c>
      <c r="AF57" s="381" t="n">
        <f aca="false">+AE57/$AG$29</f>
        <v>0</v>
      </c>
      <c r="AG57" s="380" t="n">
        <f aca="false">K57+M57+O57+Q57+S57+I57+U57+W57+Y57+AA57+AC57+AE57</f>
        <v>142401499.75</v>
      </c>
      <c r="AH57" s="381" t="n">
        <f aca="false">+AG57/$AG$29</f>
        <v>0.00434764643936161</v>
      </c>
      <c r="AI57" s="335"/>
      <c r="AJ57" s="336"/>
      <c r="AK57" s="383"/>
      <c r="AL57" s="384"/>
      <c r="AM57" s="385"/>
      <c r="AN57" s="371"/>
      <c r="AO57" s="372"/>
    </row>
    <row r="58" s="373" customFormat="true" ht="15.75" hidden="false" customHeight="false" outlineLevel="0" collapsed="false">
      <c r="A58" s="329"/>
      <c r="B58" s="330"/>
      <c r="C58" s="401" t="n">
        <v>821007</v>
      </c>
      <c r="D58" s="402" t="s">
        <v>317</v>
      </c>
      <c r="E58" s="403" t="n">
        <v>0</v>
      </c>
      <c r="F58" s="404" t="n">
        <f aca="false">+E58/$E$29</f>
        <v>0</v>
      </c>
      <c r="G58" s="403" t="n">
        <v>0</v>
      </c>
      <c r="H58" s="404" t="n">
        <f aca="false">+G58/$G$29</f>
        <v>0</v>
      </c>
      <c r="I58" s="380" t="n">
        <f aca="false">E58+G58</f>
        <v>0</v>
      </c>
      <c r="J58" s="381" t="n">
        <f aca="false">+I58/$I$29</f>
        <v>0</v>
      </c>
      <c r="K58" s="403" t="n">
        <v>0</v>
      </c>
      <c r="L58" s="381" t="n">
        <f aca="false">+K58/$K$29</f>
        <v>0</v>
      </c>
      <c r="M58" s="403" t="n">
        <v>0</v>
      </c>
      <c r="N58" s="381" t="n">
        <f aca="false">+M58/$M$29</f>
        <v>0</v>
      </c>
      <c r="O58" s="403" t="n">
        <v>0</v>
      </c>
      <c r="P58" s="381" t="n">
        <f aca="false">+O58/$O$29</f>
        <v>0</v>
      </c>
      <c r="Q58" s="403" t="n">
        <v>0</v>
      </c>
      <c r="R58" s="381" t="n">
        <f aca="false">+Q58/$Q$29</f>
        <v>0</v>
      </c>
      <c r="S58" s="403" t="n">
        <v>0</v>
      </c>
      <c r="T58" s="381" t="e">
        <f aca="false">+S58/$S$29</f>
        <v>#DIV/0!</v>
      </c>
      <c r="U58" s="403" t="n">
        <v>0</v>
      </c>
      <c r="V58" s="381" t="n">
        <f aca="false">+U58/$U$29</f>
        <v>0</v>
      </c>
      <c r="W58" s="403" t="n">
        <v>0</v>
      </c>
      <c r="X58" s="381" t="e">
        <f aca="false">+W58/$W$29</f>
        <v>#DIV/0!</v>
      </c>
      <c r="Y58" s="403" t="n">
        <v>0</v>
      </c>
      <c r="Z58" s="381" t="n">
        <f aca="false">+Y58/$Y$29</f>
        <v>0</v>
      </c>
      <c r="AA58" s="403" t="n">
        <v>0</v>
      </c>
      <c r="AB58" s="381" t="n">
        <f aca="false">+AA58/$AA$29</f>
        <v>0</v>
      </c>
      <c r="AC58" s="403" t="n">
        <v>0</v>
      </c>
      <c r="AD58" s="381" t="e">
        <f aca="false">+AC58/$AC$29</f>
        <v>#DIV/0!</v>
      </c>
      <c r="AE58" s="382" t="n">
        <v>0</v>
      </c>
      <c r="AF58" s="381" t="n">
        <f aca="false">+AE58/$AG$29</f>
        <v>0</v>
      </c>
      <c r="AG58" s="380" t="n">
        <f aca="false">K58+M58+O58+Q58+S58+I58+U58+W58+Y58+AA58+AC58+AE58</f>
        <v>0</v>
      </c>
      <c r="AH58" s="381" t="n">
        <f aca="false">+AG58/$AG$29</f>
        <v>0</v>
      </c>
      <c r="AI58" s="335"/>
      <c r="AJ58" s="336"/>
      <c r="AK58" s="383"/>
      <c r="AL58" s="384"/>
      <c r="AM58" s="385"/>
      <c r="AN58" s="371"/>
      <c r="AO58" s="372"/>
    </row>
    <row r="59" s="373" customFormat="true" ht="15.75" hidden="false" customHeight="false" outlineLevel="0" collapsed="false">
      <c r="A59" s="329"/>
      <c r="B59" s="330"/>
      <c r="C59" s="401" t="n">
        <v>821011</v>
      </c>
      <c r="D59" s="402" t="s">
        <v>910</v>
      </c>
      <c r="E59" s="403" t="n">
        <v>0</v>
      </c>
      <c r="F59" s="404" t="n">
        <f aca="false">+E59/$E$29</f>
        <v>0</v>
      </c>
      <c r="G59" s="403" t="n">
        <v>0</v>
      </c>
      <c r="H59" s="404" t="n">
        <f aca="false">+G59/$G$29</f>
        <v>0</v>
      </c>
      <c r="I59" s="380" t="n">
        <f aca="false">E59+G59</f>
        <v>0</v>
      </c>
      <c r="J59" s="381" t="n">
        <f aca="false">+I59/$I$29</f>
        <v>0</v>
      </c>
      <c r="K59" s="403" t="n">
        <v>0</v>
      </c>
      <c r="L59" s="381" t="n">
        <f aca="false">+K59/$K$29</f>
        <v>0</v>
      </c>
      <c r="M59" s="403" t="n">
        <v>0</v>
      </c>
      <c r="N59" s="381" t="n">
        <f aca="false">+M59/$M$29</f>
        <v>0</v>
      </c>
      <c r="O59" s="403" t="n">
        <v>0</v>
      </c>
      <c r="P59" s="381" t="n">
        <f aca="false">+O59/$O$29</f>
        <v>0</v>
      </c>
      <c r="Q59" s="403" t="n">
        <v>0</v>
      </c>
      <c r="R59" s="381" t="n">
        <f aca="false">+Q59/$Q$29</f>
        <v>0</v>
      </c>
      <c r="S59" s="403" t="n">
        <v>0</v>
      </c>
      <c r="T59" s="381" t="e">
        <f aca="false">+S59/$S$29</f>
        <v>#DIV/0!</v>
      </c>
      <c r="U59" s="403" t="n">
        <v>0</v>
      </c>
      <c r="V59" s="381" t="n">
        <f aca="false">+U59/$U$29</f>
        <v>0</v>
      </c>
      <c r="W59" s="403" t="n">
        <v>0</v>
      </c>
      <c r="X59" s="381" t="e">
        <f aca="false">+W59/$W$29</f>
        <v>#DIV/0!</v>
      </c>
      <c r="Y59" s="403" t="n">
        <v>0</v>
      </c>
      <c r="Z59" s="381" t="n">
        <f aca="false">+Y59/$Y$29</f>
        <v>0</v>
      </c>
      <c r="AA59" s="403" t="n">
        <v>0</v>
      </c>
      <c r="AB59" s="381" t="n">
        <f aca="false">+AA59/$AA$29</f>
        <v>0</v>
      </c>
      <c r="AC59" s="403" t="n">
        <v>0</v>
      </c>
      <c r="AD59" s="381" t="e">
        <f aca="false">+AC59/$AC$29</f>
        <v>#DIV/0!</v>
      </c>
      <c r="AE59" s="382" t="n">
        <v>0</v>
      </c>
      <c r="AF59" s="381" t="n">
        <f aca="false">+AE59/$AG$29</f>
        <v>0</v>
      </c>
      <c r="AG59" s="380" t="n">
        <f aca="false">K59+M59+O59+Q59+S59+I59+U59+W59+Y59+AA59+AC59+AE59</f>
        <v>0</v>
      </c>
      <c r="AH59" s="381" t="n">
        <f aca="false">+AG59/$AG$29</f>
        <v>0</v>
      </c>
      <c r="AI59" s="335"/>
      <c r="AJ59" s="336"/>
      <c r="AK59" s="383"/>
      <c r="AL59" s="384"/>
      <c r="AM59" s="385"/>
      <c r="AN59" s="371"/>
      <c r="AO59" s="372"/>
    </row>
    <row r="60" s="373" customFormat="true" ht="15.75" hidden="false" customHeight="false" outlineLevel="0" collapsed="false">
      <c r="A60" s="329"/>
      <c r="B60" s="330"/>
      <c r="C60" s="401" t="n">
        <v>822001</v>
      </c>
      <c r="D60" s="402" t="s">
        <v>318</v>
      </c>
      <c r="E60" s="403" t="n">
        <v>764120</v>
      </c>
      <c r="F60" s="404" t="n">
        <f aca="false">+E60/$E$29</f>
        <v>0.000104582880615474</v>
      </c>
      <c r="G60" s="403" t="n">
        <v>327480</v>
      </c>
      <c r="H60" s="404" t="n">
        <f aca="false">+G60/$G$29</f>
        <v>2.31232638018136E-005</v>
      </c>
      <c r="I60" s="380" t="n">
        <f aca="false">E60+G60</f>
        <v>1091600</v>
      </c>
      <c r="J60" s="381" t="n">
        <f aca="false">+I60/$I$29</f>
        <v>5.08460707175086E-005</v>
      </c>
      <c r="K60" s="403" t="n">
        <v>0</v>
      </c>
      <c r="L60" s="381" t="n">
        <f aca="false">+K60/$K$29</f>
        <v>0</v>
      </c>
      <c r="M60" s="403" t="n">
        <v>0</v>
      </c>
      <c r="N60" s="381" t="n">
        <f aca="false">+M60/$M$29</f>
        <v>0</v>
      </c>
      <c r="O60" s="403" t="n">
        <v>0</v>
      </c>
      <c r="P60" s="381" t="n">
        <f aca="false">+O60/$O$29</f>
        <v>0</v>
      </c>
      <c r="Q60" s="403" t="n">
        <v>0</v>
      </c>
      <c r="R60" s="381" t="n">
        <f aca="false">+Q60/$Q$29</f>
        <v>0</v>
      </c>
      <c r="S60" s="403" t="n">
        <v>0</v>
      </c>
      <c r="T60" s="381" t="e">
        <f aca="false">+S60/$S$29</f>
        <v>#DIV/0!</v>
      </c>
      <c r="U60" s="403" t="n">
        <v>0</v>
      </c>
      <c r="V60" s="381" t="n">
        <f aca="false">+U60/$U$29</f>
        <v>0</v>
      </c>
      <c r="W60" s="403" t="n">
        <v>0</v>
      </c>
      <c r="X60" s="381" t="e">
        <f aca="false">+W60/$W$29</f>
        <v>#DIV/0!</v>
      </c>
      <c r="Y60" s="403" t="n">
        <v>0</v>
      </c>
      <c r="Z60" s="381" t="n">
        <f aca="false">+Y60/$Y$29</f>
        <v>0</v>
      </c>
      <c r="AA60" s="403" t="n">
        <v>0</v>
      </c>
      <c r="AB60" s="381" t="n">
        <f aca="false">+AA60/$AA$29</f>
        <v>0</v>
      </c>
      <c r="AC60" s="403" t="n">
        <v>0</v>
      </c>
      <c r="AD60" s="381" t="e">
        <f aca="false">+AC60/$AC$29</f>
        <v>#DIV/0!</v>
      </c>
      <c r="AE60" s="382" t="n">
        <v>0</v>
      </c>
      <c r="AF60" s="381" t="n">
        <f aca="false">+AE60/$AG$29</f>
        <v>0</v>
      </c>
      <c r="AG60" s="380" t="n">
        <f aca="false">K60+M60+O60+Q60+S60+I60+U60+W60+Y60+AA60+AC60+AE60</f>
        <v>1091600</v>
      </c>
      <c r="AH60" s="381" t="n">
        <f aca="false">+AG60/$AG$29</f>
        <v>3.33275342011075E-005</v>
      </c>
      <c r="AI60" s="335"/>
      <c r="AJ60" s="336"/>
      <c r="AK60" s="383"/>
      <c r="AL60" s="384"/>
      <c r="AM60" s="385"/>
      <c r="AN60" s="371"/>
      <c r="AO60" s="372"/>
    </row>
    <row r="61" s="373" customFormat="true" ht="15.75" hidden="false" customHeight="false" outlineLevel="0" collapsed="false">
      <c r="A61" s="329"/>
      <c r="B61" s="330"/>
      <c r="C61" s="401" t="n">
        <v>822005</v>
      </c>
      <c r="D61" s="402" t="s">
        <v>319</v>
      </c>
      <c r="E61" s="403" t="n">
        <v>1484000</v>
      </c>
      <c r="F61" s="404" t="n">
        <f aca="false">+E61/$E$29</f>
        <v>0.000203110761180656</v>
      </c>
      <c r="G61" s="403" t="n">
        <v>636000</v>
      </c>
      <c r="H61" s="404" t="n">
        <f aca="false">+G61/$G$29</f>
        <v>4.49077677352921E-005</v>
      </c>
      <c r="I61" s="380" t="n">
        <f aca="false">E61+G61</f>
        <v>2120000</v>
      </c>
      <c r="J61" s="381" t="n">
        <f aca="false">+I61/$I$29</f>
        <v>9.87483234894818E-005</v>
      </c>
      <c r="K61" s="403" t="n">
        <v>363000</v>
      </c>
      <c r="L61" s="381" t="n">
        <f aca="false">+K61/$K$29</f>
        <v>8.07751950601558E-005</v>
      </c>
      <c r="M61" s="403" t="n">
        <v>580000</v>
      </c>
      <c r="N61" s="381" t="n">
        <f aca="false">+M61/$M$29</f>
        <v>0.000157033733318583</v>
      </c>
      <c r="O61" s="403" t="n">
        <v>0</v>
      </c>
      <c r="P61" s="381" t="n">
        <f aca="false">+O61/$O$29</f>
        <v>0</v>
      </c>
      <c r="Q61" s="403" t="n">
        <v>0</v>
      </c>
      <c r="R61" s="381" t="n">
        <f aca="false">+Q61/$Q$29</f>
        <v>0</v>
      </c>
      <c r="S61" s="403" t="n">
        <v>0</v>
      </c>
      <c r="T61" s="381" t="e">
        <f aca="false">+S61/$S$29</f>
        <v>#DIV/0!</v>
      </c>
      <c r="U61" s="403" t="n">
        <v>25000</v>
      </c>
      <c r="V61" s="381" t="n">
        <f aca="false">+U61/$U$29</f>
        <v>0.000635203680947585</v>
      </c>
      <c r="W61" s="403" t="n">
        <v>0</v>
      </c>
      <c r="X61" s="381" t="e">
        <f aca="false">+W61/$W$29</f>
        <v>#DIV/0!</v>
      </c>
      <c r="Y61" s="403" t="n">
        <v>0</v>
      </c>
      <c r="Z61" s="381" t="n">
        <f aca="false">+Y61/$Y$29</f>
        <v>0</v>
      </c>
      <c r="AA61" s="403" t="n">
        <v>114000</v>
      </c>
      <c r="AB61" s="381" t="n">
        <f aca="false">+AA61/$AA$29</f>
        <v>0.000767691336658363</v>
      </c>
      <c r="AC61" s="403" t="n">
        <v>0</v>
      </c>
      <c r="AD61" s="381" t="e">
        <f aca="false">+AC61/$AC$29</f>
        <v>#DIV/0!</v>
      </c>
      <c r="AE61" s="382" t="n">
        <v>9693440</v>
      </c>
      <c r="AF61" s="381" t="n">
        <f aca="false">+AE61/$AG$29</f>
        <v>0.000295949480694745</v>
      </c>
      <c r="AG61" s="380" t="n">
        <f aca="false">K61+M61+O61+Q61+S61+I61+U61+W61+Y61+AA61+AC61+AE61</f>
        <v>12895440</v>
      </c>
      <c r="AH61" s="381" t="n">
        <f aca="false">+AG61/$AG$29</f>
        <v>0.000393709433527235</v>
      </c>
      <c r="AI61" s="335"/>
      <c r="AJ61" s="336"/>
      <c r="AK61" s="383"/>
      <c r="AL61" s="384"/>
      <c r="AM61" s="385"/>
      <c r="AN61" s="371"/>
      <c r="AO61" s="372"/>
    </row>
    <row r="62" s="373" customFormat="true" ht="15.75" hidden="false" customHeight="false" outlineLevel="0" collapsed="false">
      <c r="A62" s="329"/>
      <c r="B62" s="330"/>
      <c r="C62" s="401" t="n">
        <v>822014</v>
      </c>
      <c r="D62" s="402" t="s">
        <v>911</v>
      </c>
      <c r="E62" s="403" t="n">
        <v>0</v>
      </c>
      <c r="F62" s="404" t="n">
        <f aca="false">+E62/$E$29</f>
        <v>0</v>
      </c>
      <c r="G62" s="403" t="n">
        <v>0</v>
      </c>
      <c r="H62" s="404" t="n">
        <f aca="false">+G62/$G$29</f>
        <v>0</v>
      </c>
      <c r="I62" s="380" t="n">
        <f aca="false">E62+G62</f>
        <v>0</v>
      </c>
      <c r="J62" s="381" t="n">
        <f aca="false">+I62/$I$29</f>
        <v>0</v>
      </c>
      <c r="K62" s="403" t="n">
        <v>0</v>
      </c>
      <c r="L62" s="381" t="n">
        <f aca="false">+K62/$K$29</f>
        <v>0</v>
      </c>
      <c r="M62" s="403" t="n">
        <v>0</v>
      </c>
      <c r="N62" s="381" t="n">
        <f aca="false">+M62/$M$29</f>
        <v>0</v>
      </c>
      <c r="O62" s="403" t="n">
        <v>0</v>
      </c>
      <c r="P62" s="381" t="n">
        <f aca="false">+O62/$O$29</f>
        <v>0</v>
      </c>
      <c r="Q62" s="403" t="n">
        <v>0</v>
      </c>
      <c r="R62" s="381" t="n">
        <f aca="false">+Q62/$Q$29</f>
        <v>0</v>
      </c>
      <c r="S62" s="403" t="n">
        <v>0</v>
      </c>
      <c r="T62" s="381" t="e">
        <f aca="false">+S62/$S$29</f>
        <v>#DIV/0!</v>
      </c>
      <c r="U62" s="403" t="n">
        <v>0</v>
      </c>
      <c r="V62" s="381" t="n">
        <f aca="false">+U62/$U$29</f>
        <v>0</v>
      </c>
      <c r="W62" s="403" t="n">
        <v>0</v>
      </c>
      <c r="X62" s="381" t="e">
        <f aca="false">+W62/$W$29</f>
        <v>#DIV/0!</v>
      </c>
      <c r="Y62" s="403" t="n">
        <v>0</v>
      </c>
      <c r="Z62" s="381" t="n">
        <f aca="false">+Y62/$Y$29</f>
        <v>0</v>
      </c>
      <c r="AA62" s="403" t="n">
        <v>0</v>
      </c>
      <c r="AB62" s="381" t="n">
        <f aca="false">+AA62/$AA$29</f>
        <v>0</v>
      </c>
      <c r="AC62" s="403" t="n">
        <v>0</v>
      </c>
      <c r="AD62" s="381" t="e">
        <f aca="false">+AC62/$AC$29</f>
        <v>#DIV/0!</v>
      </c>
      <c r="AE62" s="382" t="n">
        <v>0</v>
      </c>
      <c r="AF62" s="381" t="n">
        <f aca="false">+AE62/$AG$29</f>
        <v>0</v>
      </c>
      <c r="AG62" s="380" t="n">
        <f aca="false">K62+M62+O62+Q62+S62+I62+U62+W62+Y62+AA62+AC62+AE62</f>
        <v>0</v>
      </c>
      <c r="AH62" s="381" t="n">
        <f aca="false">+AG62/$AG$29</f>
        <v>0</v>
      </c>
      <c r="AI62" s="335"/>
      <c r="AJ62" s="336"/>
      <c r="AK62" s="383"/>
      <c r="AL62" s="384"/>
      <c r="AM62" s="385"/>
      <c r="AN62" s="371"/>
      <c r="AO62" s="372"/>
    </row>
    <row r="63" s="373" customFormat="true" ht="15.75" hidden="false" customHeight="false" outlineLevel="0" collapsed="false">
      <c r="A63" s="329"/>
      <c r="B63" s="330"/>
      <c r="C63" s="401" t="n">
        <v>822015</v>
      </c>
      <c r="D63" s="402" t="s">
        <v>320</v>
      </c>
      <c r="E63" s="403" t="n">
        <v>0</v>
      </c>
      <c r="F63" s="404" t="n">
        <f aca="false">+E63/$E$29</f>
        <v>0</v>
      </c>
      <c r="G63" s="403" t="n">
        <v>0</v>
      </c>
      <c r="H63" s="404" t="n">
        <f aca="false">+G63/$G$29</f>
        <v>0</v>
      </c>
      <c r="I63" s="380" t="n">
        <f aca="false">E63+G63</f>
        <v>0</v>
      </c>
      <c r="J63" s="381" t="n">
        <f aca="false">+I63/$I$29</f>
        <v>0</v>
      </c>
      <c r="K63" s="403" t="n">
        <v>0</v>
      </c>
      <c r="L63" s="381" t="n">
        <f aca="false">+K63/$K$29</f>
        <v>0</v>
      </c>
      <c r="M63" s="403" t="n">
        <v>0</v>
      </c>
      <c r="N63" s="381" t="n">
        <f aca="false">+M63/$M$29</f>
        <v>0</v>
      </c>
      <c r="O63" s="403" t="n">
        <v>0</v>
      </c>
      <c r="P63" s="381" t="n">
        <f aca="false">+O63/$O$29</f>
        <v>0</v>
      </c>
      <c r="Q63" s="403" t="n">
        <v>0</v>
      </c>
      <c r="R63" s="381" t="n">
        <f aca="false">+Q63/$Q$29</f>
        <v>0</v>
      </c>
      <c r="S63" s="403" t="n">
        <v>0</v>
      </c>
      <c r="T63" s="381" t="e">
        <f aca="false">+S63/$S$29</f>
        <v>#DIV/0!</v>
      </c>
      <c r="U63" s="403" t="n">
        <v>0</v>
      </c>
      <c r="V63" s="381" t="n">
        <f aca="false">+U63/$U$29</f>
        <v>0</v>
      </c>
      <c r="W63" s="403" t="n">
        <v>0</v>
      </c>
      <c r="X63" s="381" t="e">
        <f aca="false">+W63/$W$29</f>
        <v>#DIV/0!</v>
      </c>
      <c r="Y63" s="403" t="n">
        <v>0</v>
      </c>
      <c r="Z63" s="381" t="n">
        <f aca="false">+Y63/$Y$29</f>
        <v>0</v>
      </c>
      <c r="AA63" s="403" t="n">
        <v>0</v>
      </c>
      <c r="AB63" s="381" t="n">
        <f aca="false">+AA63/$AA$29</f>
        <v>0</v>
      </c>
      <c r="AC63" s="403" t="n">
        <v>0</v>
      </c>
      <c r="AD63" s="381" t="e">
        <f aca="false">+AC63/$AC$29</f>
        <v>#DIV/0!</v>
      </c>
      <c r="AE63" s="382" t="n">
        <v>0</v>
      </c>
      <c r="AF63" s="381" t="n">
        <f aca="false">+AE63/$AG$29</f>
        <v>0</v>
      </c>
      <c r="AG63" s="380" t="n">
        <f aca="false">K63+M63+O63+Q63+S63+I63+U63+W63+Y63+AA63+AC63+AE63</f>
        <v>0</v>
      </c>
      <c r="AH63" s="381" t="n">
        <f aca="false">+AG63/$AG$29</f>
        <v>0</v>
      </c>
      <c r="AI63" s="335"/>
      <c r="AJ63" s="336"/>
      <c r="AK63" s="383"/>
      <c r="AL63" s="384"/>
      <c r="AM63" s="385"/>
      <c r="AN63" s="371"/>
      <c r="AO63" s="372"/>
    </row>
    <row r="64" s="373" customFormat="true" ht="15.75" hidden="false" customHeight="false" outlineLevel="0" collapsed="false">
      <c r="A64" s="329"/>
      <c r="B64" s="330"/>
      <c r="C64" s="401" t="n">
        <v>824001</v>
      </c>
      <c r="D64" s="402" t="s">
        <v>321</v>
      </c>
      <c r="E64" s="403" t="n">
        <v>14095599.7</v>
      </c>
      <c r="F64" s="404" t="n">
        <f aca="false">+E64/$E$29</f>
        <v>0.00192922370914072</v>
      </c>
      <c r="G64" s="403" t="n">
        <v>6040971.3</v>
      </c>
      <c r="H64" s="404" t="n">
        <f aca="false">+G64/$G$29</f>
        <v>0.000426551157289254</v>
      </c>
      <c r="I64" s="380" t="n">
        <f aca="false">E64+G64</f>
        <v>20136571</v>
      </c>
      <c r="J64" s="381" t="n">
        <f aca="false">+I64/$I$29</f>
        <v>0.000937949352394773</v>
      </c>
      <c r="K64" s="403" t="n">
        <v>3049345</v>
      </c>
      <c r="L64" s="381" t="n">
        <f aca="false">+K64/$K$29</f>
        <v>0.000678543904079093</v>
      </c>
      <c r="M64" s="403" t="n">
        <v>3503000</v>
      </c>
      <c r="N64" s="381" t="n">
        <f aca="false">+M64/$M$29</f>
        <v>0.000948429599681027</v>
      </c>
      <c r="O64" s="403" t="n">
        <v>1000500</v>
      </c>
      <c r="P64" s="381" t="n">
        <f aca="false">+O64/$O$29</f>
        <v>0.00055044259600942</v>
      </c>
      <c r="Q64" s="403" t="n">
        <v>1106000</v>
      </c>
      <c r="R64" s="381" t="n">
        <f aca="false">+Q64/$Q$29</f>
        <v>0.00103021639767411</v>
      </c>
      <c r="S64" s="403" t="n">
        <v>0</v>
      </c>
      <c r="T64" s="381" t="e">
        <f aca="false">+S64/$S$29</f>
        <v>#DIV/0!</v>
      </c>
      <c r="U64" s="403" t="n">
        <v>130354</v>
      </c>
      <c r="V64" s="381" t="n">
        <f aca="false">+U64/$U$29</f>
        <v>0.00331205362504966</v>
      </c>
      <c r="W64" s="403" t="n">
        <v>0</v>
      </c>
      <c r="X64" s="381" t="e">
        <f aca="false">+W64/$W$29</f>
        <v>#DIV/0!</v>
      </c>
      <c r="Y64" s="403" t="n">
        <v>106021</v>
      </c>
      <c r="Z64" s="381" t="n">
        <f aca="false">+Y64/$Y$29</f>
        <v>0.00572842993027534</v>
      </c>
      <c r="AA64" s="403" t="n">
        <v>198217</v>
      </c>
      <c r="AB64" s="381" t="n">
        <f aca="false">+AA64/$AA$29</f>
        <v>0.00133481994454746</v>
      </c>
      <c r="AC64" s="403" t="n">
        <v>0</v>
      </c>
      <c r="AD64" s="381" t="e">
        <f aca="false">+AC64/$AC$29</f>
        <v>#DIV/0!</v>
      </c>
      <c r="AE64" s="382" t="n">
        <v>1107104.25</v>
      </c>
      <c r="AF64" s="381" t="n">
        <f aca="false">+AE64/$AG$29</f>
        <v>3.38008929608524E-005</v>
      </c>
      <c r="AG64" s="380" t="n">
        <f aca="false">K64+M64+O64+Q64+S64+I64+U64+W64+Y64+AA64+AC64+AE64</f>
        <v>30337112.25</v>
      </c>
      <c r="AH64" s="381" t="n">
        <f aca="false">+AG64/$AG$29</f>
        <v>0.000926219444920038</v>
      </c>
      <c r="AI64" s="335"/>
      <c r="AJ64" s="336"/>
      <c r="AK64" s="383"/>
      <c r="AL64" s="384"/>
      <c r="AM64" s="385"/>
      <c r="AN64" s="371"/>
      <c r="AO64" s="372"/>
    </row>
    <row r="65" s="373" customFormat="true" ht="15.75" hidden="false" customHeight="false" outlineLevel="0" collapsed="false">
      <c r="A65" s="329"/>
      <c r="B65" s="330"/>
      <c r="C65" s="401" t="n">
        <v>824002</v>
      </c>
      <c r="D65" s="402" t="s">
        <v>322</v>
      </c>
      <c r="E65" s="403" t="n">
        <v>4599245</v>
      </c>
      <c r="F65" s="404" t="n">
        <f aca="false">+E65/$E$29</f>
        <v>0.000629485278171379</v>
      </c>
      <c r="G65" s="403" t="n">
        <v>1971105</v>
      </c>
      <c r="H65" s="404" t="n">
        <f aca="false">+G65/$G$29</f>
        <v>0.000139179128179046</v>
      </c>
      <c r="I65" s="380" t="n">
        <f aca="false">E65+G65</f>
        <v>6570350</v>
      </c>
      <c r="J65" s="381" t="n">
        <f aca="false">+I65/$I$29</f>
        <v>0.000306042946810904</v>
      </c>
      <c r="K65" s="403" t="n">
        <v>306000</v>
      </c>
      <c r="L65" s="381" t="n">
        <f aca="false">+K65/$K$29</f>
        <v>6.80914867449247E-005</v>
      </c>
      <c r="M65" s="403" t="n">
        <v>1597150</v>
      </c>
      <c r="N65" s="381" t="n">
        <f aca="false">+M65/$M$29</f>
        <v>0.000432424874430646</v>
      </c>
      <c r="O65" s="403" t="n">
        <v>973400</v>
      </c>
      <c r="P65" s="381" t="n">
        <f aca="false">+O65/$O$29</f>
        <v>0.000535533056427356</v>
      </c>
      <c r="Q65" s="403" t="n">
        <v>822750</v>
      </c>
      <c r="R65" s="381" t="n">
        <f aca="false">+Q65/$Q$29</f>
        <v>0.000766374811199254</v>
      </c>
      <c r="S65" s="403" t="n">
        <v>0</v>
      </c>
      <c r="T65" s="381" t="e">
        <f aca="false">+S65/$S$29</f>
        <v>#DIV/0!</v>
      </c>
      <c r="U65" s="403" t="n">
        <v>0</v>
      </c>
      <c r="V65" s="381" t="n">
        <f aca="false">+U65/$U$29</f>
        <v>0</v>
      </c>
      <c r="W65" s="403" t="n">
        <v>0</v>
      </c>
      <c r="X65" s="381" t="e">
        <f aca="false">+W65/$W$29</f>
        <v>#DIV/0!</v>
      </c>
      <c r="Y65" s="403" t="n">
        <v>0</v>
      </c>
      <c r="Z65" s="381" t="n">
        <f aca="false">+Y65/$Y$29</f>
        <v>0</v>
      </c>
      <c r="AA65" s="403" t="n">
        <v>763000</v>
      </c>
      <c r="AB65" s="381" t="n">
        <f aca="false">+AA65/$AA$29</f>
        <v>0.00513814464798536</v>
      </c>
      <c r="AC65" s="403" t="n">
        <v>0</v>
      </c>
      <c r="AD65" s="381" t="e">
        <f aca="false">+AC65/$AC$29</f>
        <v>#DIV/0!</v>
      </c>
      <c r="AE65" s="382" t="n">
        <v>240250</v>
      </c>
      <c r="AF65" s="381" t="n">
        <f aca="false">+AE65/$AG$29</f>
        <v>7.33504955278132E-006</v>
      </c>
      <c r="AG65" s="380" t="n">
        <f aca="false">K65+M65+O65+Q65+S65+I65+U65+W65+Y65+AA65+AC65+AE65</f>
        <v>11272900</v>
      </c>
      <c r="AH65" s="381" t="n">
        <f aca="false">+AG65/$AG$29</f>
        <v>0.000344171821450774</v>
      </c>
      <c r="AI65" s="335"/>
      <c r="AJ65" s="336"/>
      <c r="AK65" s="383"/>
      <c r="AL65" s="384"/>
      <c r="AM65" s="385"/>
      <c r="AN65" s="371"/>
      <c r="AO65" s="372"/>
    </row>
    <row r="66" s="373" customFormat="true" ht="15.75" hidden="false" customHeight="false" outlineLevel="0" collapsed="false">
      <c r="A66" s="329"/>
      <c r="B66" s="330"/>
      <c r="C66" s="401" t="n">
        <v>824003</v>
      </c>
      <c r="D66" s="402" t="s">
        <v>323</v>
      </c>
      <c r="E66" s="403" t="n">
        <v>4335649.5</v>
      </c>
      <c r="F66" s="404" t="n">
        <f aca="false">+E66/$E$29</f>
        <v>0.000593407729216665</v>
      </c>
      <c r="G66" s="403" t="n">
        <v>1858135.5</v>
      </c>
      <c r="H66" s="404" t="n">
        <f aca="false">+G66/$G$29</f>
        <v>0.000131202385935064</v>
      </c>
      <c r="I66" s="380" t="n">
        <f aca="false">E66+G66</f>
        <v>6193785</v>
      </c>
      <c r="J66" s="381" t="n">
        <f aca="false">+I66/$I$29</f>
        <v>0.000288502775851085</v>
      </c>
      <c r="K66" s="403" t="n">
        <v>1226724</v>
      </c>
      <c r="L66" s="381" t="n">
        <f aca="false">+K66/$K$29</f>
        <v>0.000272972094724448</v>
      </c>
      <c r="M66" s="403" t="n">
        <v>996861</v>
      </c>
      <c r="N66" s="381" t="n">
        <f aca="false">+M66/$M$29</f>
        <v>0.000269897938671889</v>
      </c>
      <c r="O66" s="403" t="n">
        <v>327642</v>
      </c>
      <c r="P66" s="381" t="n">
        <f aca="false">+O66/$O$29</f>
        <v>0.000180257984049694</v>
      </c>
      <c r="Q66" s="403" t="n">
        <v>413290</v>
      </c>
      <c r="R66" s="381" t="n">
        <f aca="false">+Q66/$Q$29</f>
        <v>0.000384971188964497</v>
      </c>
      <c r="S66" s="403" t="n">
        <v>0</v>
      </c>
      <c r="T66" s="381" t="e">
        <f aca="false">+S66/$S$29</f>
        <v>#DIV/0!</v>
      </c>
      <c r="U66" s="403" t="n">
        <v>27500</v>
      </c>
      <c r="V66" s="381" t="n">
        <f aca="false">+U66/$U$29</f>
        <v>0.000698724049042344</v>
      </c>
      <c r="W66" s="403" t="n">
        <v>0</v>
      </c>
      <c r="X66" s="381" t="e">
        <f aca="false">+W66/$W$29</f>
        <v>#DIV/0!</v>
      </c>
      <c r="Y66" s="403" t="n">
        <v>24839</v>
      </c>
      <c r="Z66" s="381" t="n">
        <f aca="false">+Y66/$Y$29</f>
        <v>0.00134207818298365</v>
      </c>
      <c r="AA66" s="403" t="n">
        <v>11994</v>
      </c>
      <c r="AB66" s="381" t="n">
        <f aca="false">+AA66/$AA$29</f>
        <v>8.07692095778983E-005</v>
      </c>
      <c r="AC66" s="403" t="n">
        <v>0</v>
      </c>
      <c r="AD66" s="381" t="e">
        <f aca="false">+AC66/$AC$29</f>
        <v>#DIV/0!</v>
      </c>
      <c r="AE66" s="382" t="n">
        <v>677314.3</v>
      </c>
      <c r="AF66" s="381" t="n">
        <f aca="false">+AE66/$AG$29</f>
        <v>2.06790174955562E-005</v>
      </c>
      <c r="AG66" s="380" t="n">
        <f aca="false">K66+M66+O66+Q66+S66+I66+U66+W66+Y66+AA66+AC66+AE66</f>
        <v>9899949.3</v>
      </c>
      <c r="AH66" s="381" t="n">
        <f aca="false">+AG66/$AG$29</f>
        <v>0.000302254396193643</v>
      </c>
      <c r="AI66" s="335"/>
      <c r="AJ66" s="336"/>
      <c r="AK66" s="383"/>
      <c r="AL66" s="384"/>
      <c r="AM66" s="385"/>
      <c r="AN66" s="371"/>
      <c r="AO66" s="372"/>
    </row>
    <row r="67" s="373" customFormat="true" ht="15.75" hidden="false" customHeight="false" outlineLevel="0" collapsed="false">
      <c r="A67" s="329"/>
      <c r="B67" s="330"/>
      <c r="C67" s="401" t="n">
        <v>824004</v>
      </c>
      <c r="D67" s="402" t="s">
        <v>324</v>
      </c>
      <c r="E67" s="403" t="n">
        <v>3010000</v>
      </c>
      <c r="F67" s="404" t="n">
        <f aca="false">+E67/$E$29</f>
        <v>0.000411969940130576</v>
      </c>
      <c r="G67" s="403" t="n">
        <v>1290000</v>
      </c>
      <c r="H67" s="404" t="n">
        <f aca="false">+G67/$G$29</f>
        <v>9.10865100291303E-005</v>
      </c>
      <c r="I67" s="380" t="n">
        <f aca="false">E67+G67</f>
        <v>4300000</v>
      </c>
      <c r="J67" s="381" t="n">
        <f aca="false">+I67/$I$29</f>
        <v>0.000200291410851307</v>
      </c>
      <c r="K67" s="403" t="n">
        <v>545000</v>
      </c>
      <c r="L67" s="381" t="n">
        <f aca="false">+K67/$K$29</f>
        <v>0.00012127405318949</v>
      </c>
      <c r="M67" s="403" t="n">
        <v>25000</v>
      </c>
      <c r="N67" s="381" t="n">
        <f aca="false">+M67/$M$29</f>
        <v>6.76869540166305E-006</v>
      </c>
      <c r="O67" s="403" t="n">
        <v>0</v>
      </c>
      <c r="P67" s="381" t="n">
        <f aca="false">+O67/$O$29</f>
        <v>0</v>
      </c>
      <c r="Q67" s="403" t="n">
        <v>70000</v>
      </c>
      <c r="R67" s="381" t="n">
        <f aca="false">+Q67/$Q$29</f>
        <v>6.5203569473045E-005</v>
      </c>
      <c r="S67" s="403" t="n">
        <v>0</v>
      </c>
      <c r="T67" s="381" t="e">
        <f aca="false">+S67/$S$29</f>
        <v>#DIV/0!</v>
      </c>
      <c r="U67" s="403" t="n">
        <v>0</v>
      </c>
      <c r="V67" s="381" t="n">
        <f aca="false">+U67/$U$29</f>
        <v>0</v>
      </c>
      <c r="W67" s="403" t="n">
        <v>0</v>
      </c>
      <c r="X67" s="381" t="e">
        <f aca="false">+W67/$W$29</f>
        <v>#DIV/0!</v>
      </c>
      <c r="Y67" s="403" t="n">
        <v>0</v>
      </c>
      <c r="Z67" s="381" t="n">
        <f aca="false">+Y67/$Y$29</f>
        <v>0</v>
      </c>
      <c r="AA67" s="403" t="n">
        <v>0</v>
      </c>
      <c r="AB67" s="381" t="n">
        <f aca="false">+AA67/$AA$29</f>
        <v>0</v>
      </c>
      <c r="AC67" s="403" t="n">
        <v>0</v>
      </c>
      <c r="AD67" s="381" t="e">
        <f aca="false">+AC67/$AC$29</f>
        <v>#DIV/0!</v>
      </c>
      <c r="AE67" s="382" t="n">
        <v>11250</v>
      </c>
      <c r="AF67" s="381" t="n">
        <f aca="false">+AE67/$AG$29</f>
        <v>3.43472663761872E-007</v>
      </c>
      <c r="AG67" s="380" t="n">
        <f aca="false">K67+M67+O67+Q67+S67+I67+U67+W67+Y67+AA67+AC67+AE67</f>
        <v>4951250</v>
      </c>
      <c r="AH67" s="381" t="n">
        <f aca="false">+AG67/$AG$29</f>
        <v>0.000151166135684531</v>
      </c>
      <c r="AI67" s="335"/>
      <c r="AJ67" s="336"/>
      <c r="AK67" s="383"/>
      <c r="AL67" s="384"/>
      <c r="AM67" s="385"/>
      <c r="AN67" s="371"/>
      <c r="AO67" s="372"/>
    </row>
    <row r="68" s="373" customFormat="true" ht="15.75" hidden="false" customHeight="false" outlineLevel="0" collapsed="false">
      <c r="A68" s="329"/>
      <c r="B68" s="330"/>
      <c r="C68" s="401" t="n">
        <v>824005</v>
      </c>
      <c r="D68" s="402" t="s">
        <v>325</v>
      </c>
      <c r="E68" s="403" t="n">
        <v>19250</v>
      </c>
      <c r="F68" s="404" t="n">
        <f aca="false">+E68/$E$29</f>
        <v>2.63469147757926E-006</v>
      </c>
      <c r="G68" s="403" t="n">
        <v>8250</v>
      </c>
      <c r="H68" s="404" t="n">
        <f aca="false">+G68/$G$29</f>
        <v>5.82530006000252E-007</v>
      </c>
      <c r="I68" s="380" t="n">
        <f aca="false">E68+G68</f>
        <v>27500</v>
      </c>
      <c r="J68" s="381" t="n">
        <f aca="false">+I68/$I$29</f>
        <v>1.28093344149092E-006</v>
      </c>
      <c r="K68" s="403" t="n">
        <v>0</v>
      </c>
      <c r="L68" s="381" t="n">
        <f aca="false">+K68/$K$29</f>
        <v>0</v>
      </c>
      <c r="M68" s="403" t="n">
        <v>0</v>
      </c>
      <c r="N68" s="381" t="n">
        <f aca="false">+M68/$M$29</f>
        <v>0</v>
      </c>
      <c r="O68" s="403" t="n">
        <v>13000</v>
      </c>
      <c r="P68" s="381" t="n">
        <f aca="false">+O68/$O$29</f>
        <v>7.15217765929281E-006</v>
      </c>
      <c r="Q68" s="403" t="n">
        <v>0</v>
      </c>
      <c r="R68" s="381" t="n">
        <f aca="false">+Q68/$Q$29</f>
        <v>0</v>
      </c>
      <c r="S68" s="403" t="n">
        <v>0</v>
      </c>
      <c r="T68" s="381" t="e">
        <f aca="false">+S68/$S$29</f>
        <v>#DIV/0!</v>
      </c>
      <c r="U68" s="403" t="n">
        <v>0</v>
      </c>
      <c r="V68" s="381" t="n">
        <f aca="false">+U68/$U$29</f>
        <v>0</v>
      </c>
      <c r="W68" s="403" t="n">
        <v>0</v>
      </c>
      <c r="X68" s="381" t="e">
        <f aca="false">+W68/$W$29</f>
        <v>#DIV/0!</v>
      </c>
      <c r="Y68" s="403" t="n">
        <v>0</v>
      </c>
      <c r="Z68" s="381" t="n">
        <f aca="false">+Y68/$Y$29</f>
        <v>0</v>
      </c>
      <c r="AA68" s="403" t="n">
        <v>0</v>
      </c>
      <c r="AB68" s="381" t="n">
        <f aca="false">+AA68/$AA$29</f>
        <v>0</v>
      </c>
      <c r="AC68" s="403" t="n">
        <v>0</v>
      </c>
      <c r="AD68" s="381" t="e">
        <f aca="false">+AC68/$AC$29</f>
        <v>#DIV/0!</v>
      </c>
      <c r="AE68" s="382" t="n">
        <v>0</v>
      </c>
      <c r="AF68" s="381" t="n">
        <f aca="false">+AE68/$AG$29</f>
        <v>0</v>
      </c>
      <c r="AG68" s="380" t="n">
        <f aca="false">K68+M68+O68+Q68+S68+I68+U68+W68+Y68+AA68+AC68+AE68</f>
        <v>40500</v>
      </c>
      <c r="AH68" s="381" t="n">
        <f aca="false">+AG68/$AG$29</f>
        <v>1.23650158954274E-006</v>
      </c>
      <c r="AI68" s="335"/>
      <c r="AJ68" s="336"/>
      <c r="AK68" s="383"/>
      <c r="AL68" s="384"/>
      <c r="AM68" s="385"/>
      <c r="AN68" s="371"/>
      <c r="AO68" s="372"/>
    </row>
    <row r="69" s="373" customFormat="true" ht="15.75" hidden="false" customHeight="false" outlineLevel="0" collapsed="false">
      <c r="A69" s="329"/>
      <c r="B69" s="330"/>
      <c r="C69" s="401" t="n">
        <v>824006</v>
      </c>
      <c r="D69" s="402" t="s">
        <v>326</v>
      </c>
      <c r="E69" s="403" t="n">
        <v>0</v>
      </c>
      <c r="F69" s="404" t="n">
        <f aca="false">+E69/$E$29</f>
        <v>0</v>
      </c>
      <c r="G69" s="403" t="n">
        <v>0</v>
      </c>
      <c r="H69" s="404" t="n">
        <f aca="false">+G69/$G$29</f>
        <v>0</v>
      </c>
      <c r="I69" s="380" t="n">
        <f aca="false">E69+G69</f>
        <v>0</v>
      </c>
      <c r="J69" s="381" t="n">
        <f aca="false">+I69/$I$29</f>
        <v>0</v>
      </c>
      <c r="K69" s="403" t="n">
        <v>0</v>
      </c>
      <c r="L69" s="381" t="n">
        <f aca="false">+K69/$K$29</f>
        <v>0</v>
      </c>
      <c r="M69" s="403" t="n">
        <v>0</v>
      </c>
      <c r="N69" s="381" t="n">
        <f aca="false">+M69/$M$29</f>
        <v>0</v>
      </c>
      <c r="O69" s="403" t="n">
        <v>0</v>
      </c>
      <c r="P69" s="381" t="n">
        <f aca="false">+O69/$O$29</f>
        <v>0</v>
      </c>
      <c r="Q69" s="403" t="n">
        <v>0</v>
      </c>
      <c r="R69" s="381" t="n">
        <f aca="false">+Q69/$Q$29</f>
        <v>0</v>
      </c>
      <c r="S69" s="403" t="n">
        <v>0</v>
      </c>
      <c r="T69" s="381" t="e">
        <f aca="false">+S69/$S$29</f>
        <v>#DIV/0!</v>
      </c>
      <c r="U69" s="403" t="n">
        <v>0</v>
      </c>
      <c r="V69" s="381" t="n">
        <f aca="false">+U69/$U$29</f>
        <v>0</v>
      </c>
      <c r="W69" s="403" t="n">
        <v>0</v>
      </c>
      <c r="X69" s="381" t="e">
        <f aca="false">+W69/$W$29</f>
        <v>#DIV/0!</v>
      </c>
      <c r="Y69" s="403" t="n">
        <v>0</v>
      </c>
      <c r="Z69" s="381" t="n">
        <f aca="false">+Y69/$Y$29</f>
        <v>0</v>
      </c>
      <c r="AA69" s="403" t="n">
        <v>0</v>
      </c>
      <c r="AB69" s="381" t="n">
        <f aca="false">+AA69/$AA$29</f>
        <v>0</v>
      </c>
      <c r="AC69" s="403" t="n">
        <v>0</v>
      </c>
      <c r="AD69" s="381" t="e">
        <f aca="false">+AC69/$AC$29</f>
        <v>#DIV/0!</v>
      </c>
      <c r="AE69" s="382" t="n">
        <v>0</v>
      </c>
      <c r="AF69" s="381" t="n">
        <f aca="false">+AE69/$AG$29</f>
        <v>0</v>
      </c>
      <c r="AG69" s="380" t="n">
        <f aca="false">K69+M69+O69+Q69+S69+I69+U69+W69+Y69+AA69+AC69+AE69</f>
        <v>0</v>
      </c>
      <c r="AH69" s="381" t="n">
        <f aca="false">+AG69/$AG$29</f>
        <v>0</v>
      </c>
      <c r="AI69" s="335"/>
      <c r="AJ69" s="336"/>
      <c r="AK69" s="383"/>
      <c r="AL69" s="384"/>
      <c r="AM69" s="385"/>
      <c r="AN69" s="371"/>
      <c r="AO69" s="372"/>
    </row>
    <row r="70" s="373" customFormat="true" ht="15.75" hidden="false" customHeight="false" outlineLevel="0" collapsed="false">
      <c r="A70" s="329"/>
      <c r="B70" s="330"/>
      <c r="C70" s="401" t="n">
        <v>824007</v>
      </c>
      <c r="D70" s="402" t="s">
        <v>327</v>
      </c>
      <c r="E70" s="403" t="n">
        <v>3425310</v>
      </c>
      <c r="F70" s="404" t="n">
        <f aca="false">+E70/$E$29</f>
        <v>0.000468812211172313</v>
      </c>
      <c r="G70" s="403" t="n">
        <v>1467990</v>
      </c>
      <c r="H70" s="404" t="n">
        <f aca="false">+G70/$G$29</f>
        <v>0.000103654330122219</v>
      </c>
      <c r="I70" s="380" t="n">
        <f aca="false">E70+G70</f>
        <v>4893300</v>
      </c>
      <c r="J70" s="381" t="n">
        <f aca="false">+I70/$I$29</f>
        <v>0.000227926967609001</v>
      </c>
      <c r="K70" s="403" t="n">
        <v>1731500</v>
      </c>
      <c r="L70" s="381" t="n">
        <f aca="false">+K70/$K$29</f>
        <v>0.000385295455224958</v>
      </c>
      <c r="M70" s="403" t="n">
        <v>1700000</v>
      </c>
      <c r="N70" s="381" t="n">
        <f aca="false">+M70/$M$29</f>
        <v>0.000460271287313087</v>
      </c>
      <c r="O70" s="403" t="n">
        <v>675000</v>
      </c>
      <c r="P70" s="381" t="n">
        <f aca="false">+O70/$O$29</f>
        <v>0.000371363070770973</v>
      </c>
      <c r="Q70" s="403" t="n">
        <v>642500</v>
      </c>
      <c r="R70" s="381" t="n">
        <f aca="false">+Q70/$Q$29</f>
        <v>0.000598475619806163</v>
      </c>
      <c r="S70" s="403" t="n">
        <v>0</v>
      </c>
      <c r="T70" s="381" t="e">
        <f aca="false">+S70/$S$29</f>
        <v>#DIV/0!</v>
      </c>
      <c r="U70" s="403" t="n">
        <v>0</v>
      </c>
      <c r="V70" s="381" t="n">
        <f aca="false">+U70/$U$29</f>
        <v>0</v>
      </c>
      <c r="W70" s="403" t="n">
        <v>0</v>
      </c>
      <c r="X70" s="381" t="e">
        <f aca="false">+W70/$W$29</f>
        <v>#DIV/0!</v>
      </c>
      <c r="Y70" s="403" t="n">
        <v>40500</v>
      </c>
      <c r="Z70" s="381" t="n">
        <f aca="false">+Y70/$Y$29</f>
        <v>0.00218825904468125</v>
      </c>
      <c r="AA70" s="403" t="n">
        <v>108000</v>
      </c>
      <c r="AB70" s="381" t="n">
        <f aca="false">+AA70/$AA$29</f>
        <v>0.000727286529465818</v>
      </c>
      <c r="AC70" s="403" t="n">
        <v>0</v>
      </c>
      <c r="AD70" s="381" t="e">
        <f aca="false">+AC70/$AC$29</f>
        <v>#DIV/0!</v>
      </c>
      <c r="AE70" s="382" t="n">
        <v>1874754.90000022</v>
      </c>
      <c r="AF70" s="381" t="n">
        <f aca="false">+AE70/$AG$29</f>
        <v>5.72379608358841E-005</v>
      </c>
      <c r="AG70" s="380" t="n">
        <f aca="false">K70+M70+O70+Q70+S70+I70+U70+W70+Y70+AA70+AC70+AE70</f>
        <v>11665554.9000002</v>
      </c>
      <c r="AH70" s="381" t="n">
        <f aca="false">+AG70/$AG$29</f>
        <v>0.000356159930290083</v>
      </c>
      <c r="AI70" s="335"/>
      <c r="AJ70" s="336"/>
      <c r="AK70" s="383"/>
      <c r="AL70" s="384"/>
      <c r="AM70" s="385"/>
      <c r="AN70" s="371"/>
      <c r="AO70" s="372"/>
    </row>
    <row r="71" s="357" customFormat="true" ht="15.75" hidden="false" customHeight="false" outlineLevel="0" collapsed="false">
      <c r="A71" s="342"/>
      <c r="B71" s="330"/>
      <c r="C71" s="401" t="n">
        <v>824008</v>
      </c>
      <c r="D71" s="402" t="s">
        <v>328</v>
      </c>
      <c r="E71" s="403" t="n">
        <v>71545292</v>
      </c>
      <c r="F71" s="404" t="n">
        <f aca="false">+E71/$E$29</f>
        <v>0.00979219590095168</v>
      </c>
      <c r="G71" s="403" t="n">
        <v>30662268</v>
      </c>
      <c r="H71" s="404" t="n">
        <f aca="false">+G71/$G$29</f>
        <v>0.0021650534741844</v>
      </c>
      <c r="I71" s="380" t="n">
        <f aca="false">E71+G71</f>
        <v>102207560</v>
      </c>
      <c r="J71" s="381" t="n">
        <f aca="false">+I71/$I$29</f>
        <v>0.0047607666028069</v>
      </c>
      <c r="K71" s="403" t="n">
        <v>38607720</v>
      </c>
      <c r="L71" s="381" t="n">
        <f aca="false">+K71/$K$29</f>
        <v>0.0085910361262476</v>
      </c>
      <c r="M71" s="403" t="n">
        <v>38175298</v>
      </c>
      <c r="N71" s="381" t="n">
        <f aca="false">+M71/$M$29</f>
        <v>0.0103358785611887</v>
      </c>
      <c r="O71" s="403" t="n">
        <v>12529828</v>
      </c>
      <c r="P71" s="381" t="n">
        <f aca="false">+O71/$O$29</f>
        <v>0.00689350429972166</v>
      </c>
      <c r="Q71" s="403" t="n">
        <v>11425694</v>
      </c>
      <c r="R71" s="381" t="n">
        <f aca="false">+Q71/$Q$29</f>
        <v>0.0106428004643822</v>
      </c>
      <c r="S71" s="403" t="n">
        <v>0</v>
      </c>
      <c r="T71" s="381" t="e">
        <f aca="false">+S71/$S$29</f>
        <v>#DIV/0!</v>
      </c>
      <c r="U71" s="403" t="n">
        <v>74219</v>
      </c>
      <c r="V71" s="381" t="n">
        <f aca="false">+U71/$U$29</f>
        <v>0.00188576727984995</v>
      </c>
      <c r="W71" s="403" t="n">
        <v>0</v>
      </c>
      <c r="X71" s="381" t="e">
        <f aca="false">+W71/$W$29</f>
        <v>#DIV/0!</v>
      </c>
      <c r="Y71" s="403" t="n">
        <v>0</v>
      </c>
      <c r="Z71" s="381" t="n">
        <f aca="false">+Y71/$Y$29</f>
        <v>0</v>
      </c>
      <c r="AA71" s="403" t="n">
        <v>0</v>
      </c>
      <c r="AB71" s="381" t="n">
        <f aca="false">+AA71/$AA$29</f>
        <v>0</v>
      </c>
      <c r="AC71" s="403" t="n">
        <v>0</v>
      </c>
      <c r="AD71" s="381" t="e">
        <f aca="false">+AC71/$AC$29</f>
        <v>#DIV/0!</v>
      </c>
      <c r="AE71" s="382" t="n">
        <v>18357401.85</v>
      </c>
      <c r="AF71" s="381" t="n">
        <f aca="false">+AE71/$AG$29</f>
        <v>0.000560468063392589</v>
      </c>
      <c r="AG71" s="380" t="n">
        <f aca="false">K71+M71+O71+Q71+S71+I71+U71+W71+Y71+AA71+AC71+AE71</f>
        <v>221377720.85</v>
      </c>
      <c r="AH71" s="381" t="n">
        <f aca="false">+AG71/$AG$29</f>
        <v>0.00675886182025615</v>
      </c>
      <c r="AI71" s="335"/>
      <c r="AJ71" s="336"/>
      <c r="AK71" s="383"/>
      <c r="AL71" s="384"/>
      <c r="AM71" s="385"/>
      <c r="AN71" s="371"/>
      <c r="AO71" s="372"/>
      <c r="AP71" s="373"/>
    </row>
    <row r="72" s="373" customFormat="true" ht="15.75" hidden="false" customHeight="false" outlineLevel="0" collapsed="false">
      <c r="A72" s="329"/>
      <c r="B72" s="330"/>
      <c r="C72" s="401" t="n">
        <v>824009</v>
      </c>
      <c r="D72" s="402" t="s">
        <v>329</v>
      </c>
      <c r="E72" s="403" t="n">
        <v>173112916.9</v>
      </c>
      <c r="F72" s="404" t="n">
        <f aca="false">+E72/$E$29</f>
        <v>0.0236934611332632</v>
      </c>
      <c r="G72" s="403" t="n">
        <v>74191250.1</v>
      </c>
      <c r="H72" s="404" t="n">
        <f aca="false">+G72/$G$29</f>
        <v>0.00523862174132354</v>
      </c>
      <c r="I72" s="380" t="n">
        <f aca="false">E72+G72</f>
        <v>247304167</v>
      </c>
      <c r="J72" s="381" t="n">
        <f aca="false">+I72/$I$29</f>
        <v>0.0115192791901947</v>
      </c>
      <c r="K72" s="403" t="n">
        <v>56641917</v>
      </c>
      <c r="L72" s="381" t="n">
        <f aca="false">+K72/$K$29</f>
        <v>0.012604027256904</v>
      </c>
      <c r="M72" s="403" t="n">
        <v>102949042</v>
      </c>
      <c r="N72" s="381" t="n">
        <f aca="false">+M72/$M$29</f>
        <v>0.0278732282876407</v>
      </c>
      <c r="O72" s="403" t="n">
        <v>4583334</v>
      </c>
      <c r="P72" s="381" t="n">
        <f aca="false">+O72/$O$29</f>
        <v>0.00252160146460594</v>
      </c>
      <c r="Q72" s="403" t="n">
        <v>6875000</v>
      </c>
      <c r="R72" s="381" t="n">
        <f aca="false">+Q72/$Q$29</f>
        <v>0.00640392200181692</v>
      </c>
      <c r="S72" s="403" t="n">
        <v>0</v>
      </c>
      <c r="T72" s="381" t="e">
        <f aca="false">+S72/$S$29</f>
        <v>#DIV/0!</v>
      </c>
      <c r="U72" s="403" t="n">
        <v>0</v>
      </c>
      <c r="V72" s="381" t="n">
        <f aca="false">+U72/$U$29</f>
        <v>0</v>
      </c>
      <c r="W72" s="403" t="n">
        <v>0</v>
      </c>
      <c r="X72" s="381" t="e">
        <f aca="false">+W72/$W$29</f>
        <v>#DIV/0!</v>
      </c>
      <c r="Y72" s="403" t="n">
        <v>0</v>
      </c>
      <c r="Z72" s="381" t="n">
        <f aca="false">+Y72/$Y$29</f>
        <v>0</v>
      </c>
      <c r="AA72" s="403" t="n">
        <v>0</v>
      </c>
      <c r="AB72" s="381" t="n">
        <f aca="false">+AA72/$AA$29</f>
        <v>0</v>
      </c>
      <c r="AC72" s="403" t="n">
        <v>0</v>
      </c>
      <c r="AD72" s="381" t="e">
        <f aca="false">+AC72/$AC$29</f>
        <v>#DIV/0!</v>
      </c>
      <c r="AE72" s="382" t="n">
        <v>47312604</v>
      </c>
      <c r="AF72" s="381" t="n">
        <f aca="false">+AE72/$AG$29</f>
        <v>0.00144449654447917</v>
      </c>
      <c r="AG72" s="380" t="n">
        <f aca="false">K72+M72+O72+Q72+S72+I72+U72+W72+Y72+AA72+AC72+AE72</f>
        <v>465666064</v>
      </c>
      <c r="AH72" s="381" t="n">
        <f aca="false">+AG72/$AG$29</f>
        <v>0.0142172056378299</v>
      </c>
      <c r="AI72" s="335"/>
      <c r="AJ72" s="336"/>
      <c r="AK72" s="383"/>
      <c r="AL72" s="384"/>
      <c r="AM72" s="385"/>
      <c r="AN72" s="371"/>
      <c r="AO72" s="372"/>
    </row>
    <row r="73" s="373" customFormat="true" ht="15.75" hidden="false" customHeight="false" outlineLevel="0" collapsed="false">
      <c r="A73" s="329"/>
      <c r="B73" s="374"/>
      <c r="C73" s="401" t="n">
        <v>824010</v>
      </c>
      <c r="D73" s="402" t="s">
        <v>330</v>
      </c>
      <c r="E73" s="403" t="n">
        <v>24790695.3</v>
      </c>
      <c r="F73" s="404" t="n">
        <f aca="false">+E73/$E$29</f>
        <v>0.00339303031845061</v>
      </c>
      <c r="G73" s="403" t="n">
        <v>10624583.7</v>
      </c>
      <c r="H73" s="404" t="n">
        <f aca="false">+G73/$G$29</f>
        <v>0.000750198643213476</v>
      </c>
      <c r="I73" s="380" t="n">
        <f aca="false">E73+G73</f>
        <v>35415279</v>
      </c>
      <c r="J73" s="381" t="n">
        <f aca="false">+I73/$I$29</f>
        <v>0.00164962237130295</v>
      </c>
      <c r="K73" s="403" t="n">
        <v>3864016</v>
      </c>
      <c r="L73" s="381" t="n">
        <f aca="false">+K73/$K$29</f>
        <v>0.000859825471392735</v>
      </c>
      <c r="M73" s="403" t="n">
        <v>4231148</v>
      </c>
      <c r="N73" s="381" t="n">
        <f aca="false">+M73/$M$29</f>
        <v>0.00114557408045423</v>
      </c>
      <c r="O73" s="403" t="n">
        <v>1363656</v>
      </c>
      <c r="P73" s="381" t="n">
        <f aca="false">+O73/$O$29</f>
        <v>0.000750239229089277</v>
      </c>
      <c r="Q73" s="403" t="n">
        <v>1494547</v>
      </c>
      <c r="R73" s="381" t="n">
        <f aca="false">+Q73/$Q$29</f>
        <v>0.00139213998778901</v>
      </c>
      <c r="S73" s="403" t="n">
        <v>0</v>
      </c>
      <c r="T73" s="381" t="e">
        <f aca="false">+S73/$S$29</f>
        <v>#DIV/0!</v>
      </c>
      <c r="U73" s="403" t="n">
        <v>58812</v>
      </c>
      <c r="V73" s="381" t="n">
        <f aca="false">+U73/$U$29</f>
        <v>0.00149430395535558</v>
      </c>
      <c r="W73" s="403" t="n">
        <v>0</v>
      </c>
      <c r="X73" s="381" t="e">
        <f aca="false">+W73/$W$29</f>
        <v>#DIV/0!</v>
      </c>
      <c r="Y73" s="403" t="n">
        <v>10592</v>
      </c>
      <c r="Z73" s="381" t="n">
        <f aca="false">+Y73/$Y$29</f>
        <v>0.000572297279043552</v>
      </c>
      <c r="AA73" s="403" t="n">
        <v>106341</v>
      </c>
      <c r="AB73" s="381" t="n">
        <f aca="false">+AA73/$AA$29</f>
        <v>0.000716114600277079</v>
      </c>
      <c r="AC73" s="403" t="n">
        <v>0</v>
      </c>
      <c r="AD73" s="381" t="e">
        <f aca="false">+AC73/$AC$29</f>
        <v>#DIV/0!</v>
      </c>
      <c r="AE73" s="382" t="n">
        <v>9341893.25</v>
      </c>
      <c r="AF73" s="381" t="n">
        <f aca="false">+AE73/$AG$29</f>
        <v>0.000285216440813916</v>
      </c>
      <c r="AG73" s="380" t="n">
        <f aca="false">K73+M73+O73+Q73+S73+I73+U73+W73+Y73+AA73+AC73+AE73</f>
        <v>55886284.25</v>
      </c>
      <c r="AH73" s="381" t="n">
        <f aca="false">+AG73/$AG$29</f>
        <v>0.0017062587483645</v>
      </c>
      <c r="AI73" s="335"/>
      <c r="AJ73" s="336"/>
      <c r="AK73" s="383"/>
      <c r="AL73" s="384"/>
      <c r="AM73" s="385"/>
      <c r="AN73" s="371"/>
      <c r="AO73" s="372"/>
    </row>
    <row r="74" s="373" customFormat="true" ht="15.75" hidden="false" customHeight="false" outlineLevel="0" collapsed="false">
      <c r="A74" s="329"/>
      <c r="B74" s="330"/>
      <c r="C74" s="401" t="n">
        <v>824011</v>
      </c>
      <c r="D74" s="402" t="s">
        <v>331</v>
      </c>
      <c r="E74" s="403" t="n">
        <v>0</v>
      </c>
      <c r="F74" s="404" t="n">
        <f aca="false">+E74/$E$29</f>
        <v>0</v>
      </c>
      <c r="G74" s="403" t="n">
        <v>0</v>
      </c>
      <c r="H74" s="404" t="n">
        <f aca="false">+G74/$G$29</f>
        <v>0</v>
      </c>
      <c r="I74" s="380" t="n">
        <f aca="false">E74+G74</f>
        <v>0</v>
      </c>
      <c r="J74" s="381" t="n">
        <f aca="false">+I74/$I$29</f>
        <v>0</v>
      </c>
      <c r="K74" s="403" t="n">
        <v>0</v>
      </c>
      <c r="L74" s="381" t="n">
        <f aca="false">+K74/$K$29</f>
        <v>0</v>
      </c>
      <c r="M74" s="403" t="n">
        <v>2678000</v>
      </c>
      <c r="N74" s="381" t="n">
        <f aca="false">+M74/$M$29</f>
        <v>0.000725062651426146</v>
      </c>
      <c r="O74" s="403" t="n">
        <v>1339000</v>
      </c>
      <c r="P74" s="381" t="n">
        <f aca="false">+O74/$O$29</f>
        <v>0.00073667429890716</v>
      </c>
      <c r="Q74" s="403" t="n">
        <v>0</v>
      </c>
      <c r="R74" s="381" t="n">
        <f aca="false">+Q74/$Q$29</f>
        <v>0</v>
      </c>
      <c r="S74" s="403" t="n">
        <v>0</v>
      </c>
      <c r="T74" s="381" t="e">
        <f aca="false">+S74/$S$29</f>
        <v>#DIV/0!</v>
      </c>
      <c r="U74" s="403" t="n">
        <v>0</v>
      </c>
      <c r="V74" s="381" t="n">
        <f aca="false">+U74/$U$29</f>
        <v>0</v>
      </c>
      <c r="W74" s="403" t="n">
        <v>0</v>
      </c>
      <c r="X74" s="381" t="e">
        <f aca="false">+W74/$W$29</f>
        <v>#DIV/0!</v>
      </c>
      <c r="Y74" s="403" t="n">
        <v>0</v>
      </c>
      <c r="Z74" s="381" t="n">
        <f aca="false">+Y74/$Y$29</f>
        <v>0</v>
      </c>
      <c r="AA74" s="403" t="n">
        <v>0</v>
      </c>
      <c r="AB74" s="381" t="n">
        <f aca="false">+AA74/$AA$29</f>
        <v>0</v>
      </c>
      <c r="AC74" s="403" t="n">
        <v>0</v>
      </c>
      <c r="AD74" s="381" t="e">
        <f aca="false">+AC74/$AC$29</f>
        <v>#DIV/0!</v>
      </c>
      <c r="AE74" s="382" t="n">
        <v>0</v>
      </c>
      <c r="AF74" s="381" t="n">
        <f aca="false">+AE74/$AG$29</f>
        <v>0</v>
      </c>
      <c r="AG74" s="380" t="n">
        <f aca="false">K74+M74+O74+Q74+S74+I74+U74+W74+Y74+AA74+AC74+AE74</f>
        <v>4017000</v>
      </c>
      <c r="AH74" s="381" t="n">
        <f aca="false">+AG74/$AG$29</f>
        <v>0.000122642639140573</v>
      </c>
      <c r="AI74" s="335"/>
      <c r="AJ74" s="336"/>
      <c r="AK74" s="383"/>
      <c r="AL74" s="384"/>
      <c r="AM74" s="385"/>
      <c r="AN74" s="371"/>
      <c r="AO74" s="372"/>
    </row>
    <row r="75" s="373" customFormat="true" ht="15.75" hidden="false" customHeight="false" outlineLevel="0" collapsed="false">
      <c r="A75" s="329"/>
      <c r="B75" s="330"/>
      <c r="C75" s="401" t="n">
        <v>824013</v>
      </c>
      <c r="D75" s="402" t="s">
        <v>332</v>
      </c>
      <c r="E75" s="403" t="n">
        <v>0</v>
      </c>
      <c r="F75" s="404" t="n">
        <f aca="false">+E75/$E$29</f>
        <v>0</v>
      </c>
      <c r="G75" s="403" t="n">
        <v>0</v>
      </c>
      <c r="H75" s="404" t="n">
        <f aca="false">+G75/$G$29</f>
        <v>0</v>
      </c>
      <c r="I75" s="380" t="n">
        <f aca="false">E75+G75</f>
        <v>0</v>
      </c>
      <c r="J75" s="381" t="n">
        <f aca="false">+I75/$I$29</f>
        <v>0</v>
      </c>
      <c r="K75" s="403" t="n">
        <v>0</v>
      </c>
      <c r="L75" s="381" t="n">
        <f aca="false">+K75/$K$29</f>
        <v>0</v>
      </c>
      <c r="M75" s="403" t="n">
        <v>0</v>
      </c>
      <c r="N75" s="381" t="n">
        <f aca="false">+M75/$M$29</f>
        <v>0</v>
      </c>
      <c r="O75" s="403" t="n">
        <v>0</v>
      </c>
      <c r="P75" s="381" t="n">
        <f aca="false">+O75/$O$29</f>
        <v>0</v>
      </c>
      <c r="Q75" s="403" t="n">
        <v>0</v>
      </c>
      <c r="R75" s="381" t="n">
        <f aca="false">+Q75/$Q$29</f>
        <v>0</v>
      </c>
      <c r="S75" s="403" t="n">
        <v>0</v>
      </c>
      <c r="T75" s="381" t="e">
        <f aca="false">+S75/$S$29</f>
        <v>#DIV/0!</v>
      </c>
      <c r="U75" s="403" t="n">
        <v>0</v>
      </c>
      <c r="V75" s="381" t="n">
        <f aca="false">+U75/$U$29</f>
        <v>0</v>
      </c>
      <c r="W75" s="403" t="n">
        <v>0</v>
      </c>
      <c r="X75" s="381" t="e">
        <f aca="false">+W75/$W$29</f>
        <v>#DIV/0!</v>
      </c>
      <c r="Y75" s="403" t="n">
        <v>0</v>
      </c>
      <c r="Z75" s="381" t="n">
        <f aca="false">+Y75/$Y$29</f>
        <v>0</v>
      </c>
      <c r="AA75" s="403" t="n">
        <v>0</v>
      </c>
      <c r="AB75" s="381" t="n">
        <f aca="false">+AA75/$AA$29</f>
        <v>0</v>
      </c>
      <c r="AC75" s="403" t="n">
        <v>0</v>
      </c>
      <c r="AD75" s="381" t="e">
        <f aca="false">+AC75/$AC$29</f>
        <v>#DIV/0!</v>
      </c>
      <c r="AE75" s="382" t="n">
        <v>0</v>
      </c>
      <c r="AF75" s="381" t="n">
        <f aca="false">+AE75/$AG$29</f>
        <v>0</v>
      </c>
      <c r="AG75" s="380" t="n">
        <f aca="false">K75+M75+O75+Q75+S75+I75+U75+W75+Y75+AA75+AC75+AE75</f>
        <v>0</v>
      </c>
      <c r="AH75" s="381" t="n">
        <f aca="false">+AG75/$AG$29</f>
        <v>0</v>
      </c>
      <c r="AI75" s="412"/>
      <c r="AJ75" s="336"/>
      <c r="AK75" s="383"/>
      <c r="AL75" s="384"/>
      <c r="AM75" s="385"/>
      <c r="AN75" s="371"/>
      <c r="AO75" s="372"/>
    </row>
    <row r="76" s="373" customFormat="true" ht="15.75" hidden="false" customHeight="false" outlineLevel="0" collapsed="false">
      <c r="A76" s="329"/>
      <c r="B76" s="330"/>
      <c r="C76" s="401" t="n">
        <v>824019</v>
      </c>
      <c r="D76" s="402" t="s">
        <v>333</v>
      </c>
      <c r="E76" s="403" t="n">
        <v>0</v>
      </c>
      <c r="F76" s="404" t="n">
        <f aca="false">+E76/$E$29</f>
        <v>0</v>
      </c>
      <c r="G76" s="403" t="n">
        <v>0</v>
      </c>
      <c r="H76" s="404" t="n">
        <f aca="false">+G76/$G$29</f>
        <v>0</v>
      </c>
      <c r="I76" s="380" t="n">
        <f aca="false">E76+G76</f>
        <v>0</v>
      </c>
      <c r="J76" s="381" t="n">
        <f aca="false">+I76/$I$29</f>
        <v>0</v>
      </c>
      <c r="K76" s="403" t="n">
        <v>0</v>
      </c>
      <c r="L76" s="381" t="n">
        <f aca="false">+K76/$K$29</f>
        <v>0</v>
      </c>
      <c r="M76" s="403" t="n">
        <v>0</v>
      </c>
      <c r="N76" s="381" t="n">
        <f aca="false">+M76/$M$29</f>
        <v>0</v>
      </c>
      <c r="O76" s="403" t="n">
        <v>0</v>
      </c>
      <c r="P76" s="381" t="n">
        <f aca="false">+O76/$O$29</f>
        <v>0</v>
      </c>
      <c r="Q76" s="403" t="n">
        <v>0</v>
      </c>
      <c r="R76" s="381" t="n">
        <f aca="false">+Q76/$Q$29</f>
        <v>0</v>
      </c>
      <c r="S76" s="403" t="n">
        <v>0</v>
      </c>
      <c r="T76" s="381" t="e">
        <f aca="false">+S76/$S$29</f>
        <v>#DIV/0!</v>
      </c>
      <c r="U76" s="403" t="n">
        <v>0</v>
      </c>
      <c r="V76" s="381" t="n">
        <f aca="false">+U76/$U$29</f>
        <v>0</v>
      </c>
      <c r="W76" s="403" t="n">
        <v>0</v>
      </c>
      <c r="X76" s="381" t="e">
        <f aca="false">+W76/$W$29</f>
        <v>#DIV/0!</v>
      </c>
      <c r="Y76" s="403" t="n">
        <v>0</v>
      </c>
      <c r="Z76" s="381" t="n">
        <f aca="false">+Y76/$Y$29</f>
        <v>0</v>
      </c>
      <c r="AA76" s="403" t="n">
        <v>0</v>
      </c>
      <c r="AB76" s="381" t="n">
        <f aca="false">+AA76/$AA$29</f>
        <v>0</v>
      </c>
      <c r="AC76" s="403" t="n">
        <v>0</v>
      </c>
      <c r="AD76" s="381" t="e">
        <f aca="false">+AC76/$AC$29</f>
        <v>#DIV/0!</v>
      </c>
      <c r="AE76" s="382" t="n">
        <v>0</v>
      </c>
      <c r="AF76" s="381" t="n">
        <f aca="false">+AE76/$AG$29</f>
        <v>0</v>
      </c>
      <c r="AG76" s="380" t="n">
        <f aca="false">K76+M76+O76+Q76+S76+I76+U76+W76+Y76+AA76+AC76+AE76</f>
        <v>0</v>
      </c>
      <c r="AH76" s="381" t="n">
        <f aca="false">+AG76/$AG$29</f>
        <v>0</v>
      </c>
      <c r="AI76" s="335"/>
      <c r="AJ76" s="336"/>
      <c r="AK76" s="383"/>
      <c r="AL76" s="384"/>
      <c r="AM76" s="385"/>
      <c r="AN76" s="371"/>
      <c r="AO76" s="372"/>
    </row>
    <row r="77" s="373" customFormat="true" ht="15.75" hidden="false" customHeight="false" outlineLevel="0" collapsed="false">
      <c r="A77" s="329"/>
      <c r="B77" s="330"/>
      <c r="C77" s="401" t="n">
        <v>824020</v>
      </c>
      <c r="D77" s="402" t="s">
        <v>912</v>
      </c>
      <c r="E77" s="403" t="n">
        <v>0</v>
      </c>
      <c r="F77" s="404" t="n">
        <f aca="false">+E77/$E$29</f>
        <v>0</v>
      </c>
      <c r="G77" s="403" t="n">
        <v>0</v>
      </c>
      <c r="H77" s="404" t="n">
        <f aca="false">+G77/$G$29</f>
        <v>0</v>
      </c>
      <c r="I77" s="380" t="n">
        <f aca="false">E77+G77</f>
        <v>0</v>
      </c>
      <c r="J77" s="381" t="n">
        <f aca="false">+I77/$I$29</f>
        <v>0</v>
      </c>
      <c r="K77" s="403" t="n">
        <v>0</v>
      </c>
      <c r="L77" s="381" t="n">
        <f aca="false">+K77/$K$29</f>
        <v>0</v>
      </c>
      <c r="M77" s="403" t="n">
        <v>0</v>
      </c>
      <c r="N77" s="381" t="n">
        <f aca="false">+M77/$M$29</f>
        <v>0</v>
      </c>
      <c r="O77" s="403" t="n">
        <v>0</v>
      </c>
      <c r="P77" s="381" t="n">
        <f aca="false">+O77/$O$29</f>
        <v>0</v>
      </c>
      <c r="Q77" s="403" t="n">
        <v>0</v>
      </c>
      <c r="R77" s="381" t="n">
        <f aca="false">+Q77/$Q$29</f>
        <v>0</v>
      </c>
      <c r="S77" s="403" t="n">
        <v>0</v>
      </c>
      <c r="T77" s="381" t="e">
        <f aca="false">+S77/$S$29</f>
        <v>#DIV/0!</v>
      </c>
      <c r="U77" s="403" t="n">
        <v>0</v>
      </c>
      <c r="V77" s="381" t="n">
        <f aca="false">+U77/$U$29</f>
        <v>0</v>
      </c>
      <c r="W77" s="403" t="n">
        <v>0</v>
      </c>
      <c r="X77" s="381" t="e">
        <f aca="false">+W77/$W$29</f>
        <v>#DIV/0!</v>
      </c>
      <c r="Y77" s="403" t="n">
        <v>0</v>
      </c>
      <c r="Z77" s="381" t="n">
        <f aca="false">+Y77/$Y$29</f>
        <v>0</v>
      </c>
      <c r="AA77" s="403" t="n">
        <v>0</v>
      </c>
      <c r="AB77" s="381" t="n">
        <f aca="false">+AA77/$AA$29</f>
        <v>0</v>
      </c>
      <c r="AC77" s="403" t="n">
        <v>0</v>
      </c>
      <c r="AD77" s="381" t="e">
        <f aca="false">+AC77/$AC$29</f>
        <v>#DIV/0!</v>
      </c>
      <c r="AE77" s="382" t="n">
        <v>0</v>
      </c>
      <c r="AF77" s="381" t="n">
        <f aca="false">+AE77/$AG$29</f>
        <v>0</v>
      </c>
      <c r="AG77" s="380" t="n">
        <f aca="false">K77+M77+O77+Q77+S77+I77+U77+W77+Y77+AA77+AC77+AE77</f>
        <v>0</v>
      </c>
      <c r="AH77" s="381" t="n">
        <f aca="false">+AG77/$AG$29</f>
        <v>0</v>
      </c>
      <c r="AI77" s="335"/>
      <c r="AJ77" s="336"/>
      <c r="AK77" s="383"/>
      <c r="AL77" s="384"/>
      <c r="AM77" s="385"/>
      <c r="AN77" s="371"/>
      <c r="AO77" s="372"/>
    </row>
    <row r="78" s="373" customFormat="true" ht="15.75" hidden="false" customHeight="false" outlineLevel="0" collapsed="false">
      <c r="A78" s="329"/>
      <c r="B78" s="330"/>
      <c r="C78" s="401" t="n">
        <v>824021</v>
      </c>
      <c r="D78" s="402" t="s">
        <v>385</v>
      </c>
      <c r="E78" s="403" t="n">
        <v>11780090</v>
      </c>
      <c r="F78" s="404" t="n">
        <f aca="false">+E78/$E$29</f>
        <v>0.00161230663522684</v>
      </c>
      <c r="G78" s="403" t="n">
        <v>5048610</v>
      </c>
      <c r="H78" s="404" t="n">
        <f aca="false">+G78/$G$29</f>
        <v>0.000356480825890052</v>
      </c>
      <c r="I78" s="380" t="n">
        <f aca="false">E78+G78</f>
        <v>16828700</v>
      </c>
      <c r="J78" s="381" t="n">
        <f aca="false">+I78/$I$29</f>
        <v>0.000783870712975209</v>
      </c>
      <c r="K78" s="403" t="n">
        <v>6743200</v>
      </c>
      <c r="L78" s="381" t="n">
        <f aca="false">+K78/$K$29</f>
        <v>0.00150050494581169</v>
      </c>
      <c r="M78" s="403" t="n">
        <v>2721300</v>
      </c>
      <c r="N78" s="381" t="n">
        <f aca="false">+M78/$M$29</f>
        <v>0.000736786031861826</v>
      </c>
      <c r="O78" s="403" t="n">
        <v>3389100</v>
      </c>
      <c r="P78" s="381" t="n">
        <f aca="false">+O78/$O$29</f>
        <v>0.00186457271577764</v>
      </c>
      <c r="Q78" s="403" t="n">
        <v>2611300</v>
      </c>
      <c r="R78" s="381" t="n">
        <f aca="false">+Q78/$Q$29</f>
        <v>0.00243237258521375</v>
      </c>
      <c r="S78" s="403" t="n">
        <v>0</v>
      </c>
      <c r="T78" s="381" t="e">
        <f aca="false">+S78/$S$29</f>
        <v>#DIV/0!</v>
      </c>
      <c r="U78" s="403" t="n">
        <v>0</v>
      </c>
      <c r="V78" s="381" t="n">
        <f aca="false">+U78/$U$29</f>
        <v>0</v>
      </c>
      <c r="W78" s="403" t="n">
        <v>0</v>
      </c>
      <c r="X78" s="381" t="e">
        <f aca="false">+W78/$W$29</f>
        <v>#DIV/0!</v>
      </c>
      <c r="Y78" s="403" t="n">
        <v>0</v>
      </c>
      <c r="Z78" s="381" t="n">
        <f aca="false">+Y78/$Y$29</f>
        <v>0</v>
      </c>
      <c r="AA78" s="403" t="n">
        <v>0</v>
      </c>
      <c r="AB78" s="381" t="n">
        <f aca="false">+AA78/$AA$29</f>
        <v>0</v>
      </c>
      <c r="AC78" s="403" t="n">
        <v>0</v>
      </c>
      <c r="AD78" s="381" t="e">
        <f aca="false">+AC78/$AC$29</f>
        <v>#DIV/0!</v>
      </c>
      <c r="AE78" s="382" t="n">
        <v>1901340</v>
      </c>
      <c r="AF78" s="381" t="n">
        <f aca="false">+AE78/$AG$29</f>
        <v>5.80496279570665E-005</v>
      </c>
      <c r="AG78" s="380" t="n">
        <f aca="false">K78+M78+O78+Q78+S78+I78+U78+W78+Y78+AA78+AC78+AE78</f>
        <v>34194940</v>
      </c>
      <c r="AH78" s="381" t="n">
        <f aca="false">+AG78/$AG$29</f>
        <v>0.00104400241146466</v>
      </c>
      <c r="AI78" s="335"/>
      <c r="AJ78" s="336"/>
      <c r="AK78" s="383"/>
      <c r="AL78" s="384"/>
      <c r="AM78" s="385"/>
      <c r="AN78" s="371"/>
      <c r="AO78" s="372"/>
    </row>
    <row r="79" s="373" customFormat="true" ht="15.75" hidden="false" customHeight="false" outlineLevel="0" collapsed="false">
      <c r="A79" s="329"/>
      <c r="B79" s="330"/>
      <c r="C79" s="401" t="n">
        <v>824032</v>
      </c>
      <c r="D79" s="402" t="s">
        <v>913</v>
      </c>
      <c r="E79" s="403" t="n">
        <v>0</v>
      </c>
      <c r="F79" s="404" t="n">
        <f aca="false">+E79/$E$29</f>
        <v>0</v>
      </c>
      <c r="G79" s="403" t="n">
        <v>0</v>
      </c>
      <c r="H79" s="404" t="n">
        <f aca="false">+G79/$G$29</f>
        <v>0</v>
      </c>
      <c r="I79" s="380" t="n">
        <f aca="false">E79+G79</f>
        <v>0</v>
      </c>
      <c r="J79" s="381" t="n">
        <f aca="false">+I79/$I$29</f>
        <v>0</v>
      </c>
      <c r="K79" s="403" t="n">
        <v>0</v>
      </c>
      <c r="L79" s="381" t="n">
        <f aca="false">+K79/$K$29</f>
        <v>0</v>
      </c>
      <c r="M79" s="403" t="n">
        <v>0</v>
      </c>
      <c r="N79" s="381" t="n">
        <f aca="false">+M79/$M$29</f>
        <v>0</v>
      </c>
      <c r="O79" s="403" t="n">
        <v>0</v>
      </c>
      <c r="P79" s="381" t="n">
        <f aca="false">+O79/$O$29</f>
        <v>0</v>
      </c>
      <c r="Q79" s="403" t="n">
        <v>0</v>
      </c>
      <c r="R79" s="381" t="n">
        <f aca="false">+Q79/$Q$29</f>
        <v>0</v>
      </c>
      <c r="S79" s="403" t="n">
        <v>0</v>
      </c>
      <c r="T79" s="381" t="e">
        <f aca="false">+S79/$S$29</f>
        <v>#DIV/0!</v>
      </c>
      <c r="U79" s="403" t="n">
        <v>0</v>
      </c>
      <c r="V79" s="381" t="n">
        <f aca="false">+U79/$U$29</f>
        <v>0</v>
      </c>
      <c r="W79" s="403" t="n">
        <v>0</v>
      </c>
      <c r="X79" s="381" t="e">
        <f aca="false">+W79/$W$29</f>
        <v>#DIV/0!</v>
      </c>
      <c r="Y79" s="403" t="n">
        <v>0</v>
      </c>
      <c r="Z79" s="381" t="n">
        <f aca="false">+Y79/$Y$29</f>
        <v>0</v>
      </c>
      <c r="AA79" s="403" t="n">
        <v>0</v>
      </c>
      <c r="AB79" s="381" t="n">
        <f aca="false">+AA79/$AA$29</f>
        <v>0</v>
      </c>
      <c r="AC79" s="403" t="n">
        <v>0</v>
      </c>
      <c r="AD79" s="381" t="e">
        <f aca="false">+AC79/$AC$29</f>
        <v>#DIV/0!</v>
      </c>
      <c r="AE79" s="382" t="n">
        <v>0</v>
      </c>
      <c r="AF79" s="381" t="n">
        <f aca="false">+AE79/$AG$29</f>
        <v>0</v>
      </c>
      <c r="AG79" s="380" t="n">
        <f aca="false">K79+M79+O79+Q79+S79+I79+U79+W79+Y79+AA79+AC79+AE79</f>
        <v>0</v>
      </c>
      <c r="AH79" s="381" t="n">
        <f aca="false">+AG79/$AG$29</f>
        <v>0</v>
      </c>
      <c r="AI79" s="335"/>
      <c r="AJ79" s="336"/>
      <c r="AK79" s="383"/>
      <c r="AL79" s="384"/>
      <c r="AM79" s="385"/>
      <c r="AN79" s="371"/>
      <c r="AO79" s="372"/>
    </row>
    <row r="80" s="373" customFormat="true" ht="15.75" hidden="false" customHeight="false" outlineLevel="0" collapsed="false">
      <c r="A80" s="329"/>
      <c r="B80" s="330"/>
      <c r="C80" s="401" t="n">
        <v>824033</v>
      </c>
      <c r="D80" s="402" t="s">
        <v>335</v>
      </c>
      <c r="E80" s="403" t="n">
        <v>52155430.6</v>
      </c>
      <c r="F80" s="404" t="n">
        <f aca="false">+E80/$E$29</f>
        <v>0.00713836200058684</v>
      </c>
      <c r="G80" s="403" t="n">
        <v>22352327.4</v>
      </c>
      <c r="H80" s="404" t="n">
        <f aca="false">+G80/$G$29</f>
        <v>0.00157829108053837</v>
      </c>
      <c r="I80" s="380" t="n">
        <f aca="false">E80+G80</f>
        <v>74507758</v>
      </c>
      <c r="J80" s="381" t="n">
        <f aca="false">+I80/$I$29</f>
        <v>0.00347052650446228</v>
      </c>
      <c r="K80" s="403" t="n">
        <v>20150805</v>
      </c>
      <c r="L80" s="381" t="n">
        <f aca="false">+K80/$K$29</f>
        <v>0.00448398127959824</v>
      </c>
      <c r="M80" s="403" t="n">
        <v>45381165</v>
      </c>
      <c r="N80" s="381" t="n">
        <f aca="false">+M80/$M$29</f>
        <v>0.0122868513143045</v>
      </c>
      <c r="O80" s="403" t="n">
        <v>15498221</v>
      </c>
      <c r="P80" s="381" t="n">
        <f aca="false">+O80/$O$29</f>
        <v>0.00852661769192175</v>
      </c>
      <c r="Q80" s="403" t="n">
        <v>14790616</v>
      </c>
      <c r="R80" s="381" t="n">
        <f aca="false">+Q80/$Q$29</f>
        <v>0.0137771565415019</v>
      </c>
      <c r="S80" s="403" t="n">
        <v>0</v>
      </c>
      <c r="T80" s="381" t="e">
        <f aca="false">+S80/$S$29</f>
        <v>#DIV/0!</v>
      </c>
      <c r="U80" s="403" t="n">
        <v>847000</v>
      </c>
      <c r="V80" s="381" t="n">
        <f aca="false">+U80/$U$29</f>
        <v>0.0215207007105042</v>
      </c>
      <c r="W80" s="403" t="n">
        <v>0</v>
      </c>
      <c r="X80" s="381" t="e">
        <f aca="false">+W80/$W$29</f>
        <v>#DIV/0!</v>
      </c>
      <c r="Y80" s="403" t="n">
        <v>0</v>
      </c>
      <c r="Z80" s="381" t="n">
        <f aca="false">+Y80/$Y$29</f>
        <v>0</v>
      </c>
      <c r="AA80" s="403" t="n">
        <v>0</v>
      </c>
      <c r="AB80" s="381" t="n">
        <f aca="false">+AA80/$AA$29</f>
        <v>0</v>
      </c>
      <c r="AC80" s="403" t="n">
        <v>0</v>
      </c>
      <c r="AD80" s="381" t="e">
        <f aca="false">+AC80/$AC$29</f>
        <v>#DIV/0!</v>
      </c>
      <c r="AE80" s="382" t="n">
        <v>3818887</v>
      </c>
      <c r="AF80" s="381" t="n">
        <f aca="false">+AE80/$AG$29</f>
        <v>0.000116594070266274</v>
      </c>
      <c r="AG80" s="380" t="n">
        <f aca="false">K80+M80+O80+Q80+S80+I80+U80+W80+Y80+AA80+AC80+AE80</f>
        <v>174994452</v>
      </c>
      <c r="AH80" s="381" t="n">
        <f aca="false">+AG80/$AG$29</f>
        <v>0.00534273871751014</v>
      </c>
      <c r="AI80" s="335"/>
      <c r="AJ80" s="336"/>
      <c r="AK80" s="383"/>
      <c r="AL80" s="384"/>
      <c r="AM80" s="385"/>
      <c r="AN80" s="371"/>
      <c r="AO80" s="372"/>
    </row>
    <row r="81" s="373" customFormat="true" ht="15.75" hidden="false" customHeight="false" outlineLevel="0" collapsed="false">
      <c r="A81" s="329"/>
      <c r="B81" s="330"/>
      <c r="C81" s="413" t="n">
        <v>824037</v>
      </c>
      <c r="D81" s="402" t="s">
        <v>336</v>
      </c>
      <c r="E81" s="403" t="n">
        <v>238000</v>
      </c>
      <c r="F81" s="404" t="n">
        <f aca="false">+E81/$E$29</f>
        <v>3.25743673591618E-005</v>
      </c>
      <c r="G81" s="403" t="n">
        <v>102000</v>
      </c>
      <c r="H81" s="404" t="n">
        <f aca="false">+G81/$G$29</f>
        <v>7.20218916509402E-006</v>
      </c>
      <c r="I81" s="380" t="n">
        <f aca="false">E81+G81</f>
        <v>340000</v>
      </c>
      <c r="J81" s="381" t="n">
        <f aca="false">+I81/$I$29</f>
        <v>1.5836995276615E-005</v>
      </c>
      <c r="K81" s="403" t="n">
        <v>100000</v>
      </c>
      <c r="L81" s="381" t="n">
        <f aca="false">+K81/$K$29</f>
        <v>2.22521198512826E-005</v>
      </c>
      <c r="M81" s="403" t="n">
        <v>0</v>
      </c>
      <c r="N81" s="381" t="n">
        <f aca="false">+M81/$M$29</f>
        <v>0</v>
      </c>
      <c r="O81" s="403" t="n">
        <v>0</v>
      </c>
      <c r="P81" s="381" t="n">
        <f aca="false">+O81/$O$29</f>
        <v>0</v>
      </c>
      <c r="Q81" s="403" t="n">
        <v>0</v>
      </c>
      <c r="R81" s="381" t="n">
        <f aca="false">+Q81/$Q$29</f>
        <v>0</v>
      </c>
      <c r="S81" s="403" t="n">
        <v>0</v>
      </c>
      <c r="T81" s="381" t="e">
        <f aca="false">+S81/$S$29</f>
        <v>#DIV/0!</v>
      </c>
      <c r="U81" s="403" t="n">
        <v>0</v>
      </c>
      <c r="V81" s="381" t="n">
        <f aca="false">+U81/$U$29</f>
        <v>0</v>
      </c>
      <c r="W81" s="403" t="n">
        <v>0</v>
      </c>
      <c r="X81" s="381" t="e">
        <f aca="false">+W81/$W$29</f>
        <v>#DIV/0!</v>
      </c>
      <c r="Y81" s="403" t="n">
        <v>0</v>
      </c>
      <c r="Z81" s="381" t="n">
        <f aca="false">+Y81/$Y$29</f>
        <v>0</v>
      </c>
      <c r="AA81" s="403" t="n">
        <v>0</v>
      </c>
      <c r="AB81" s="381" t="n">
        <f aca="false">+AA81/$AA$29</f>
        <v>0</v>
      </c>
      <c r="AC81" s="403" t="n">
        <v>0</v>
      </c>
      <c r="AD81" s="381" t="e">
        <f aca="false">+AC81/$AC$29</f>
        <v>#DIV/0!</v>
      </c>
      <c r="AE81" s="382" t="n">
        <v>0</v>
      </c>
      <c r="AF81" s="381" t="n">
        <f aca="false">+AE81/$AG$29</f>
        <v>0</v>
      </c>
      <c r="AG81" s="380" t="n">
        <f aca="false">K81+M81+O81+Q81+S81+I81+U81+W81+Y81+AA81+AC81+AE81</f>
        <v>440000</v>
      </c>
      <c r="AH81" s="381" t="n">
        <f aca="false">+AG81/$AG$29</f>
        <v>1.34335975160199E-005</v>
      </c>
      <c r="AI81" s="335"/>
      <c r="AJ81" s="336"/>
      <c r="AK81" s="383"/>
      <c r="AL81" s="384"/>
      <c r="AM81" s="385"/>
      <c r="AN81" s="371"/>
      <c r="AO81" s="372"/>
    </row>
    <row r="82" s="373" customFormat="true" ht="15.75" hidden="false" customHeight="false" outlineLevel="0" collapsed="false">
      <c r="A82" s="329"/>
      <c r="B82" s="330"/>
      <c r="C82" s="401" t="n">
        <v>824039</v>
      </c>
      <c r="D82" s="402" t="s">
        <v>337</v>
      </c>
      <c r="E82" s="403" t="n">
        <v>0</v>
      </c>
      <c r="F82" s="404" t="n">
        <f aca="false">+E82/$E$29</f>
        <v>0</v>
      </c>
      <c r="G82" s="403" t="n">
        <v>0</v>
      </c>
      <c r="H82" s="404" t="n">
        <f aca="false">+G82/$G$29</f>
        <v>0</v>
      </c>
      <c r="I82" s="380" t="n">
        <f aca="false">E82+G82</f>
        <v>0</v>
      </c>
      <c r="J82" s="381" t="n">
        <f aca="false">+I82/$I$29</f>
        <v>0</v>
      </c>
      <c r="K82" s="403" t="n">
        <v>0</v>
      </c>
      <c r="L82" s="381" t="n">
        <f aca="false">+K82/$K$29</f>
        <v>0</v>
      </c>
      <c r="M82" s="403" t="n">
        <v>0</v>
      </c>
      <c r="N82" s="381" t="n">
        <f aca="false">+M82/$M$29</f>
        <v>0</v>
      </c>
      <c r="O82" s="403" t="n">
        <v>0</v>
      </c>
      <c r="P82" s="381" t="n">
        <f aca="false">+O82/$O$29</f>
        <v>0</v>
      </c>
      <c r="Q82" s="403" t="n">
        <v>0</v>
      </c>
      <c r="R82" s="381" t="n">
        <f aca="false">+Q82/$Q$29</f>
        <v>0</v>
      </c>
      <c r="S82" s="403" t="n">
        <v>0</v>
      </c>
      <c r="T82" s="381" t="e">
        <f aca="false">+S82/$S$29</f>
        <v>#DIV/0!</v>
      </c>
      <c r="U82" s="403" t="n">
        <v>0</v>
      </c>
      <c r="V82" s="381" t="n">
        <f aca="false">+U82/$U$29</f>
        <v>0</v>
      </c>
      <c r="W82" s="403" t="n">
        <v>0</v>
      </c>
      <c r="X82" s="381" t="e">
        <f aca="false">+W82/$W$29</f>
        <v>#DIV/0!</v>
      </c>
      <c r="Y82" s="403" t="n">
        <v>0</v>
      </c>
      <c r="Z82" s="381" t="n">
        <f aca="false">+Y82/$Y$29</f>
        <v>0</v>
      </c>
      <c r="AA82" s="403" t="n">
        <v>0</v>
      </c>
      <c r="AB82" s="381" t="n">
        <f aca="false">+AA82/$AA$29</f>
        <v>0</v>
      </c>
      <c r="AC82" s="403" t="n">
        <v>0</v>
      </c>
      <c r="AD82" s="381" t="e">
        <f aca="false">+AC82/$AC$29</f>
        <v>#DIV/0!</v>
      </c>
      <c r="AE82" s="382" t="n">
        <v>0</v>
      </c>
      <c r="AF82" s="381" t="n">
        <f aca="false">+AE82/$AG$29</f>
        <v>0</v>
      </c>
      <c r="AG82" s="380" t="n">
        <f aca="false">K82+M82+O82+Q82+S82+I82+U82+W82+Y82+AA82+AC82+AE82</f>
        <v>0</v>
      </c>
      <c r="AH82" s="381" t="n">
        <f aca="false">+AG82/$AG$29</f>
        <v>0</v>
      </c>
      <c r="AI82" s="335"/>
      <c r="AJ82" s="336"/>
      <c r="AK82" s="383"/>
      <c r="AL82" s="384"/>
      <c r="AM82" s="385"/>
      <c r="AN82" s="371"/>
      <c r="AO82" s="372"/>
    </row>
    <row r="83" s="373" customFormat="true" ht="15.75" hidden="false" customHeight="false" outlineLevel="0" collapsed="false">
      <c r="A83" s="329"/>
      <c r="B83" s="330"/>
      <c r="C83" s="401" t="n">
        <v>824041</v>
      </c>
      <c r="D83" s="402" t="s">
        <v>386</v>
      </c>
      <c r="E83" s="403" t="n">
        <v>3570000</v>
      </c>
      <c r="F83" s="404" t="n">
        <f aca="false">+E83/$E$29</f>
        <v>0.000488615510387427</v>
      </c>
      <c r="G83" s="403" t="n">
        <v>1530000</v>
      </c>
      <c r="H83" s="404" t="n">
        <f aca="false">+G83/$G$29</f>
        <v>0.00010803283747641</v>
      </c>
      <c r="I83" s="380" t="n">
        <f aca="false">E83+G83</f>
        <v>5100000</v>
      </c>
      <c r="J83" s="381" t="n">
        <f aca="false">+I83/$I$29</f>
        <v>0.000237554929149225</v>
      </c>
      <c r="K83" s="403" t="n">
        <v>720000</v>
      </c>
      <c r="L83" s="381" t="n">
        <f aca="false">+K83/$K$29</f>
        <v>0.000160215262929235</v>
      </c>
      <c r="M83" s="403" t="n">
        <v>520000</v>
      </c>
      <c r="N83" s="381" t="n">
        <f aca="false">+M83/$M$29</f>
        <v>0.000140788864354591</v>
      </c>
      <c r="O83" s="403" t="n">
        <v>0</v>
      </c>
      <c r="P83" s="381" t="n">
        <f aca="false">+O83/$O$29</f>
        <v>0</v>
      </c>
      <c r="Q83" s="403" t="n">
        <v>0</v>
      </c>
      <c r="R83" s="381" t="n">
        <f aca="false">+Q83/$Q$29</f>
        <v>0</v>
      </c>
      <c r="S83" s="403" t="n">
        <v>0</v>
      </c>
      <c r="T83" s="381" t="e">
        <f aca="false">+S83/$S$29</f>
        <v>#DIV/0!</v>
      </c>
      <c r="U83" s="403" t="n">
        <v>0</v>
      </c>
      <c r="V83" s="381" t="n">
        <f aca="false">+U83/$U$29</f>
        <v>0</v>
      </c>
      <c r="W83" s="403" t="n">
        <v>0</v>
      </c>
      <c r="X83" s="381" t="e">
        <f aca="false">+W83/$W$29</f>
        <v>#DIV/0!</v>
      </c>
      <c r="Y83" s="403" t="n">
        <v>0</v>
      </c>
      <c r="Z83" s="381" t="n">
        <f aca="false">+Y83/$Y$29</f>
        <v>0</v>
      </c>
      <c r="AA83" s="403" t="n">
        <v>0</v>
      </c>
      <c r="AB83" s="381" t="n">
        <f aca="false">+AA83/$AA$29</f>
        <v>0</v>
      </c>
      <c r="AC83" s="403" t="n">
        <v>0</v>
      </c>
      <c r="AD83" s="381" t="e">
        <f aca="false">+AC83/$AC$29</f>
        <v>#DIV/0!</v>
      </c>
      <c r="AE83" s="382" t="n">
        <v>0</v>
      </c>
      <c r="AF83" s="381" t="n">
        <f aca="false">+AE83/$AG$29</f>
        <v>0</v>
      </c>
      <c r="AG83" s="380" t="n">
        <f aca="false">K83+M83+O83+Q83+S83+I83+U83+W83+Y83+AA83+AC83+AE83</f>
        <v>6340000</v>
      </c>
      <c r="AH83" s="381" t="n">
        <f aca="false">+AG83/$AG$29</f>
        <v>0.000193565927844468</v>
      </c>
      <c r="AI83" s="335"/>
      <c r="AJ83" s="336"/>
      <c r="AK83" s="383"/>
      <c r="AL83" s="384"/>
      <c r="AM83" s="385"/>
      <c r="AN83" s="371"/>
      <c r="AO83" s="372"/>
    </row>
    <row r="84" s="373" customFormat="true" ht="15.75" hidden="false" customHeight="false" outlineLevel="0" collapsed="false">
      <c r="A84" s="329"/>
      <c r="B84" s="330"/>
      <c r="C84" s="401" t="n">
        <v>824042</v>
      </c>
      <c r="D84" s="402" t="s">
        <v>339</v>
      </c>
      <c r="E84" s="403" t="n">
        <v>3850000</v>
      </c>
      <c r="F84" s="404" t="n">
        <f aca="false">+E84/$E$29</f>
        <v>0.000526938295515853</v>
      </c>
      <c r="G84" s="403" t="n">
        <v>1650000</v>
      </c>
      <c r="H84" s="404" t="n">
        <f aca="false">+G84/$G$29</f>
        <v>0.00011650600120005</v>
      </c>
      <c r="I84" s="380" t="n">
        <f aca="false">E84+G84</f>
        <v>5500000</v>
      </c>
      <c r="J84" s="381" t="n">
        <f aca="false">+I84/$I$29</f>
        <v>0.000256186688298184</v>
      </c>
      <c r="K84" s="403" t="n">
        <v>16000</v>
      </c>
      <c r="L84" s="381" t="n">
        <f aca="false">+K84/$K$29</f>
        <v>3.56033917620521E-006</v>
      </c>
      <c r="M84" s="403" t="n">
        <v>0</v>
      </c>
      <c r="N84" s="381" t="n">
        <f aca="false">+M84/$M$29</f>
        <v>0</v>
      </c>
      <c r="O84" s="403" t="n">
        <v>0</v>
      </c>
      <c r="P84" s="381" t="n">
        <f aca="false">+O84/$O$29</f>
        <v>0</v>
      </c>
      <c r="Q84" s="403" t="n">
        <v>0</v>
      </c>
      <c r="R84" s="381" t="n">
        <f aca="false">+Q84/$Q$29</f>
        <v>0</v>
      </c>
      <c r="S84" s="403" t="n">
        <v>0</v>
      </c>
      <c r="T84" s="381" t="e">
        <f aca="false">+S84/$S$29</f>
        <v>#DIV/0!</v>
      </c>
      <c r="U84" s="403" t="n">
        <v>0</v>
      </c>
      <c r="V84" s="381" t="n">
        <f aca="false">+U84/$U$29</f>
        <v>0</v>
      </c>
      <c r="W84" s="403" t="n">
        <v>0</v>
      </c>
      <c r="X84" s="381" t="e">
        <f aca="false">+W84/$W$29</f>
        <v>#DIV/0!</v>
      </c>
      <c r="Y84" s="403" t="n">
        <v>0</v>
      </c>
      <c r="Z84" s="381" t="n">
        <f aca="false">+Y84/$Y$29</f>
        <v>0</v>
      </c>
      <c r="AA84" s="403" t="n">
        <v>0</v>
      </c>
      <c r="AB84" s="381" t="n">
        <f aca="false">+AA84/$AA$29</f>
        <v>0</v>
      </c>
      <c r="AC84" s="403" t="n">
        <v>0</v>
      </c>
      <c r="AD84" s="381" t="e">
        <f aca="false">+AC84/$AC$29</f>
        <v>#DIV/0!</v>
      </c>
      <c r="AE84" s="382" t="n">
        <v>0</v>
      </c>
      <c r="AF84" s="381" t="n">
        <f aca="false">+AE84/$AG$29</f>
        <v>0</v>
      </c>
      <c r="AG84" s="380" t="n">
        <f aca="false">K84+M84+O84+Q84+S84+I84+U84+W84+Y84+AA84+AC84+AE84</f>
        <v>5516000</v>
      </c>
      <c r="AH84" s="381" t="n">
        <f aca="false">+AG84/$AG$29</f>
        <v>0.000168408463405377</v>
      </c>
      <c r="AI84" s="335"/>
      <c r="AJ84" s="336"/>
      <c r="AK84" s="383"/>
      <c r="AL84" s="384"/>
      <c r="AM84" s="385"/>
      <c r="AN84" s="371"/>
      <c r="AO84" s="372"/>
    </row>
    <row r="85" s="341" customFormat="true" ht="15.75" hidden="false" customHeight="false" outlineLevel="0" collapsed="false">
      <c r="A85" s="329"/>
      <c r="B85" s="330"/>
      <c r="C85" s="401" t="n">
        <v>824045</v>
      </c>
      <c r="D85" s="402" t="s">
        <v>387</v>
      </c>
      <c r="E85" s="403" t="n">
        <v>39793961.3601236</v>
      </c>
      <c r="F85" s="404" t="n">
        <f aca="false">+E85/$E$29</f>
        <v>0.00544648368076033</v>
      </c>
      <c r="G85" s="403" t="n">
        <v>17054554.8686244</v>
      </c>
      <c r="H85" s="404" t="n">
        <f aca="false">+G85/$G$29</f>
        <v>0.00120421696363047</v>
      </c>
      <c r="I85" s="380" t="n">
        <f aca="false">E85+G85</f>
        <v>56848516.2287481</v>
      </c>
      <c r="J85" s="381" t="n">
        <f aca="false">+I85/$I$29</f>
        <v>0.00264796965587428</v>
      </c>
      <c r="K85" s="403" t="n">
        <v>13878879.1344668</v>
      </c>
      <c r="L85" s="381" t="n">
        <f aca="false">+K85/$K$29</f>
        <v>0.0030883448190162</v>
      </c>
      <c r="M85" s="403" t="n">
        <v>30737404.6367852</v>
      </c>
      <c r="N85" s="381" t="n">
        <f aca="false">+M85/$M$29</f>
        <v>0.00832208517696257</v>
      </c>
      <c r="O85" s="403" t="n">
        <v>0</v>
      </c>
      <c r="P85" s="381" t="n">
        <f aca="false">+O85/$O$29</f>
        <v>0</v>
      </c>
      <c r="Q85" s="403" t="n">
        <v>0</v>
      </c>
      <c r="R85" s="381" t="n">
        <f aca="false">+Q85/$Q$29</f>
        <v>0</v>
      </c>
      <c r="S85" s="403" t="n">
        <v>0</v>
      </c>
      <c r="T85" s="381" t="e">
        <f aca="false">+S85/$S$29</f>
        <v>#DIV/0!</v>
      </c>
      <c r="U85" s="403" t="n">
        <v>0</v>
      </c>
      <c r="V85" s="381" t="n">
        <f aca="false">+U85/$U$29</f>
        <v>0</v>
      </c>
      <c r="W85" s="403" t="n">
        <v>0</v>
      </c>
      <c r="X85" s="381" t="e">
        <f aca="false">+W85/$W$29</f>
        <v>#DIV/0!</v>
      </c>
      <c r="Y85" s="403" t="n">
        <v>0</v>
      </c>
      <c r="Z85" s="381" t="n">
        <f aca="false">+Y85/$Y$29</f>
        <v>0</v>
      </c>
      <c r="AA85" s="403" t="n">
        <v>0</v>
      </c>
      <c r="AB85" s="381" t="n">
        <f aca="false">+AA85/$AA$29</f>
        <v>0</v>
      </c>
      <c r="AC85" s="403" t="n">
        <v>0</v>
      </c>
      <c r="AD85" s="381" t="e">
        <f aca="false">+AC85/$AC$29</f>
        <v>#DIV/0!</v>
      </c>
      <c r="AE85" s="382" t="n">
        <v>0</v>
      </c>
      <c r="AF85" s="381" t="n">
        <f aca="false">+AE85/$AG$29</f>
        <v>0</v>
      </c>
      <c r="AG85" s="380" t="n">
        <f aca="false">K85+M85+O85+Q85+S85+I85+U85+W85+Y85+AA85+AC85+AE85</f>
        <v>101464800</v>
      </c>
      <c r="AH85" s="381" t="n">
        <f aca="false">+AG85/$AG$29</f>
        <v>0.00309781201191694</v>
      </c>
      <c r="AI85" s="335"/>
      <c r="AJ85" s="336"/>
      <c r="AK85" s="383"/>
      <c r="AL85" s="384"/>
      <c r="AM85" s="385"/>
      <c r="AN85" s="371"/>
      <c r="AO85" s="340"/>
    </row>
    <row r="86" s="373" customFormat="true" ht="15.75" hidden="false" customHeight="false" outlineLevel="0" collapsed="false">
      <c r="A86" s="329"/>
      <c r="B86" s="330"/>
      <c r="C86" s="401" t="n">
        <v>825002</v>
      </c>
      <c r="D86" s="402" t="s">
        <v>340</v>
      </c>
      <c r="E86" s="403" t="n">
        <v>0</v>
      </c>
      <c r="F86" s="404" t="n">
        <f aca="false">+E86/$E$29</f>
        <v>0</v>
      </c>
      <c r="G86" s="403" t="n">
        <v>0</v>
      </c>
      <c r="H86" s="404" t="n">
        <f aca="false">+G86/$G$29</f>
        <v>0</v>
      </c>
      <c r="I86" s="380" t="n">
        <f aca="false">E86+G86</f>
        <v>0</v>
      </c>
      <c r="J86" s="381" t="n">
        <f aca="false">+I86/$I$29</f>
        <v>0</v>
      </c>
      <c r="K86" s="403" t="n">
        <v>0</v>
      </c>
      <c r="L86" s="381" t="n">
        <f aca="false">+K86/$K$29</f>
        <v>0</v>
      </c>
      <c r="M86" s="403" t="n">
        <v>0</v>
      </c>
      <c r="N86" s="381" t="n">
        <f aca="false">+M86/$M$29</f>
        <v>0</v>
      </c>
      <c r="O86" s="403" t="n">
        <v>0</v>
      </c>
      <c r="P86" s="381" t="n">
        <f aca="false">+O86/$O$29</f>
        <v>0</v>
      </c>
      <c r="Q86" s="403" t="n">
        <v>0</v>
      </c>
      <c r="R86" s="381" t="n">
        <f aca="false">+Q86/$Q$29</f>
        <v>0</v>
      </c>
      <c r="S86" s="403" t="n">
        <v>0</v>
      </c>
      <c r="T86" s="381" t="e">
        <f aca="false">+S86/$S$29</f>
        <v>#DIV/0!</v>
      </c>
      <c r="U86" s="403" t="n">
        <v>0</v>
      </c>
      <c r="V86" s="381" t="n">
        <f aca="false">+U86/$U$29</f>
        <v>0</v>
      </c>
      <c r="W86" s="403" t="n">
        <v>0</v>
      </c>
      <c r="X86" s="381" t="e">
        <f aca="false">+W86/$W$29</f>
        <v>#DIV/0!</v>
      </c>
      <c r="Y86" s="403" t="n">
        <v>0</v>
      </c>
      <c r="Z86" s="381" t="n">
        <f aca="false">+Y86/$Y$29</f>
        <v>0</v>
      </c>
      <c r="AA86" s="403" t="n">
        <v>0</v>
      </c>
      <c r="AB86" s="381" t="n">
        <f aca="false">+AA86/$AA$29</f>
        <v>0</v>
      </c>
      <c r="AC86" s="403" t="n">
        <v>0</v>
      </c>
      <c r="AD86" s="381" t="e">
        <f aca="false">+AC86/$AC$29</f>
        <v>#DIV/0!</v>
      </c>
      <c r="AE86" s="382" t="n">
        <v>0</v>
      </c>
      <c r="AF86" s="381" t="n">
        <f aca="false">+AE86/$AG$29</f>
        <v>0</v>
      </c>
      <c r="AG86" s="380" t="n">
        <f aca="false">K86+M86+O86+Q86+S86+I86+U86+W86+Y86+AA86+AC86+AE86</f>
        <v>0</v>
      </c>
      <c r="AH86" s="381" t="n">
        <f aca="false">+AG86/$AG$29</f>
        <v>0</v>
      </c>
      <c r="AI86" s="335"/>
      <c r="AJ86" s="336"/>
      <c r="AK86" s="383"/>
      <c r="AL86" s="384"/>
      <c r="AM86" s="385"/>
      <c r="AN86" s="371"/>
      <c r="AO86" s="372"/>
    </row>
    <row r="87" s="373" customFormat="true" ht="15.75" hidden="false" customHeight="false" outlineLevel="0" collapsed="false">
      <c r="A87" s="329"/>
      <c r="B87" s="330"/>
      <c r="C87" s="401" t="n">
        <v>825003</v>
      </c>
      <c r="D87" s="402" t="s">
        <v>914</v>
      </c>
      <c r="E87" s="403" t="n">
        <v>0</v>
      </c>
      <c r="F87" s="404" t="n">
        <f aca="false">+E87/$E$29</f>
        <v>0</v>
      </c>
      <c r="G87" s="403" t="n">
        <v>0</v>
      </c>
      <c r="H87" s="404" t="n">
        <f aca="false">+G87/$G$29</f>
        <v>0</v>
      </c>
      <c r="I87" s="380" t="n">
        <f aca="false">E87+G87</f>
        <v>0</v>
      </c>
      <c r="J87" s="381" t="n">
        <f aca="false">+I87/$I$29</f>
        <v>0</v>
      </c>
      <c r="K87" s="403" t="n">
        <v>0</v>
      </c>
      <c r="L87" s="381" t="n">
        <f aca="false">+K87/$K$29</f>
        <v>0</v>
      </c>
      <c r="M87" s="403" t="n">
        <v>0</v>
      </c>
      <c r="N87" s="381" t="n">
        <f aca="false">+M87/$M$29</f>
        <v>0</v>
      </c>
      <c r="O87" s="403" t="n">
        <v>0</v>
      </c>
      <c r="P87" s="381" t="n">
        <f aca="false">+O87/$O$29</f>
        <v>0</v>
      </c>
      <c r="Q87" s="403" t="n">
        <v>0</v>
      </c>
      <c r="R87" s="381" t="n">
        <f aca="false">+Q87/$Q$29</f>
        <v>0</v>
      </c>
      <c r="S87" s="403" t="n">
        <v>0</v>
      </c>
      <c r="T87" s="381" t="e">
        <f aca="false">+S87/$S$29</f>
        <v>#DIV/0!</v>
      </c>
      <c r="U87" s="403" t="n">
        <v>0</v>
      </c>
      <c r="V87" s="381" t="n">
        <f aca="false">+U87/$U$29</f>
        <v>0</v>
      </c>
      <c r="W87" s="403" t="n">
        <v>0</v>
      </c>
      <c r="X87" s="381" t="e">
        <f aca="false">+W87/$W$29</f>
        <v>#DIV/0!</v>
      </c>
      <c r="Y87" s="403" t="n">
        <v>0</v>
      </c>
      <c r="Z87" s="381" t="n">
        <f aca="false">+Y87/$Y$29</f>
        <v>0</v>
      </c>
      <c r="AA87" s="403" t="n">
        <v>0</v>
      </c>
      <c r="AB87" s="381" t="n">
        <f aca="false">+AA87/$AA$29</f>
        <v>0</v>
      </c>
      <c r="AC87" s="403" t="n">
        <v>0</v>
      </c>
      <c r="AD87" s="381" t="e">
        <f aca="false">+AC87/$AC$29</f>
        <v>#DIV/0!</v>
      </c>
      <c r="AE87" s="382" t="n">
        <v>0</v>
      </c>
      <c r="AF87" s="381" t="n">
        <f aca="false">+AE87/$AG$29</f>
        <v>0</v>
      </c>
      <c r="AG87" s="380" t="n">
        <f aca="false">K87+M87+O87+Q87+S87+I87+U87+W87+Y87+AA87+AC87+AE87</f>
        <v>0</v>
      </c>
      <c r="AH87" s="381" t="n">
        <f aca="false">+AG87/$AG$29</f>
        <v>0</v>
      </c>
      <c r="AI87" s="335"/>
      <c r="AJ87" s="336"/>
      <c r="AK87" s="383"/>
      <c r="AL87" s="384"/>
      <c r="AM87" s="385"/>
      <c r="AN87" s="371"/>
      <c r="AO87" s="372"/>
    </row>
    <row r="88" s="373" customFormat="true" ht="15.75" hidden="false" customHeight="false" outlineLevel="0" collapsed="false">
      <c r="A88" s="329"/>
      <c r="B88" s="330"/>
      <c r="C88" s="401" t="n">
        <v>825004</v>
      </c>
      <c r="D88" s="402" t="s">
        <v>915</v>
      </c>
      <c r="E88" s="403" t="n">
        <v>0</v>
      </c>
      <c r="F88" s="404" t="n">
        <f aca="false">+E88/$E$29</f>
        <v>0</v>
      </c>
      <c r="G88" s="403" t="n">
        <v>0</v>
      </c>
      <c r="H88" s="404" t="n">
        <f aca="false">+G88/$G$29</f>
        <v>0</v>
      </c>
      <c r="I88" s="380" t="n">
        <f aca="false">E88+G88</f>
        <v>0</v>
      </c>
      <c r="J88" s="381" t="n">
        <f aca="false">+I88/$I$29</f>
        <v>0</v>
      </c>
      <c r="K88" s="403" t="n">
        <v>0</v>
      </c>
      <c r="L88" s="381" t="n">
        <f aca="false">+K88/$K$29</f>
        <v>0</v>
      </c>
      <c r="M88" s="403" t="n">
        <v>0</v>
      </c>
      <c r="N88" s="381" t="n">
        <f aca="false">+M88/$M$29</f>
        <v>0</v>
      </c>
      <c r="O88" s="403" t="n">
        <v>0</v>
      </c>
      <c r="P88" s="381" t="n">
        <f aca="false">+O88/$O$29</f>
        <v>0</v>
      </c>
      <c r="Q88" s="403" t="n">
        <v>0</v>
      </c>
      <c r="R88" s="381" t="n">
        <f aca="false">+Q88/$Q$29</f>
        <v>0</v>
      </c>
      <c r="S88" s="403" t="n">
        <v>0</v>
      </c>
      <c r="T88" s="381" t="e">
        <f aca="false">+S88/$S$29</f>
        <v>#DIV/0!</v>
      </c>
      <c r="U88" s="403" t="n">
        <v>0</v>
      </c>
      <c r="V88" s="381" t="n">
        <f aca="false">+U88/$U$29</f>
        <v>0</v>
      </c>
      <c r="W88" s="403" t="n">
        <v>0</v>
      </c>
      <c r="X88" s="381" t="e">
        <f aca="false">+W88/$W$29</f>
        <v>#DIV/0!</v>
      </c>
      <c r="Y88" s="403" t="n">
        <v>0</v>
      </c>
      <c r="Z88" s="381" t="n">
        <f aca="false">+Y88/$Y$29</f>
        <v>0</v>
      </c>
      <c r="AA88" s="403" t="n">
        <v>0</v>
      </c>
      <c r="AB88" s="381" t="n">
        <f aca="false">+AA88/$AA$29</f>
        <v>0</v>
      </c>
      <c r="AC88" s="403" t="n">
        <v>0</v>
      </c>
      <c r="AD88" s="381" t="e">
        <f aca="false">+AC88/$AC$29</f>
        <v>#DIV/0!</v>
      </c>
      <c r="AE88" s="382" t="n">
        <v>0</v>
      </c>
      <c r="AF88" s="381" t="n">
        <f aca="false">+AE88/$AG$29</f>
        <v>0</v>
      </c>
      <c r="AG88" s="380" t="n">
        <f aca="false">K88+M88+O88+Q88+S88+I88+U88+W88+Y88+AA88+AC88+AE88</f>
        <v>0</v>
      </c>
      <c r="AH88" s="381" t="n">
        <f aca="false">+AG88/$AG$29</f>
        <v>0</v>
      </c>
      <c r="AI88" s="335"/>
      <c r="AJ88" s="336"/>
      <c r="AK88" s="383"/>
      <c r="AL88" s="384"/>
      <c r="AM88" s="385"/>
      <c r="AN88" s="371"/>
      <c r="AO88" s="372"/>
    </row>
    <row r="89" s="373" customFormat="true" ht="15.75" hidden="false" customHeight="false" outlineLevel="0" collapsed="false">
      <c r="A89" s="329"/>
      <c r="B89" s="330"/>
      <c r="C89" s="401" t="n">
        <v>825011</v>
      </c>
      <c r="D89" s="402" t="s">
        <v>341</v>
      </c>
      <c r="E89" s="403" t="n">
        <v>0</v>
      </c>
      <c r="F89" s="404" t="n">
        <f aca="false">+E89/$E$29</f>
        <v>0</v>
      </c>
      <c r="G89" s="403" t="n">
        <v>0</v>
      </c>
      <c r="H89" s="404" t="n">
        <f aca="false">+G89/$G$29</f>
        <v>0</v>
      </c>
      <c r="I89" s="380" t="n">
        <f aca="false">E89+G89</f>
        <v>0</v>
      </c>
      <c r="J89" s="381" t="n">
        <f aca="false">+I89/$I$29</f>
        <v>0</v>
      </c>
      <c r="K89" s="403" t="n">
        <v>0</v>
      </c>
      <c r="L89" s="381" t="n">
        <f aca="false">+K89/$K$29</f>
        <v>0</v>
      </c>
      <c r="M89" s="403" t="n">
        <v>0</v>
      </c>
      <c r="N89" s="381" t="n">
        <f aca="false">+M89/$M$29</f>
        <v>0</v>
      </c>
      <c r="O89" s="403" t="n">
        <v>0</v>
      </c>
      <c r="P89" s="381" t="n">
        <f aca="false">+O89/$O$29</f>
        <v>0</v>
      </c>
      <c r="Q89" s="403" t="n">
        <v>0</v>
      </c>
      <c r="R89" s="381" t="n">
        <f aca="false">+Q89/$Q$29</f>
        <v>0</v>
      </c>
      <c r="S89" s="403" t="n">
        <v>0</v>
      </c>
      <c r="T89" s="381" t="e">
        <f aca="false">+S89/$S$29</f>
        <v>#DIV/0!</v>
      </c>
      <c r="U89" s="403" t="n">
        <v>0</v>
      </c>
      <c r="V89" s="381" t="n">
        <f aca="false">+U89/$U$29</f>
        <v>0</v>
      </c>
      <c r="W89" s="403" t="n">
        <v>0</v>
      </c>
      <c r="X89" s="381" t="e">
        <f aca="false">+W89/$W$29</f>
        <v>#DIV/0!</v>
      </c>
      <c r="Y89" s="403" t="n">
        <v>0</v>
      </c>
      <c r="Z89" s="381" t="n">
        <f aca="false">+Y89/$Y$29</f>
        <v>0</v>
      </c>
      <c r="AA89" s="403" t="n">
        <v>0</v>
      </c>
      <c r="AB89" s="381" t="n">
        <f aca="false">+AA89/$AA$29</f>
        <v>0</v>
      </c>
      <c r="AC89" s="403" t="n">
        <v>0</v>
      </c>
      <c r="AD89" s="381" t="e">
        <f aca="false">+AC89/$AC$29</f>
        <v>#DIV/0!</v>
      </c>
      <c r="AE89" s="382" t="n">
        <v>50499670</v>
      </c>
      <c r="AF89" s="381" t="n">
        <f aca="false">+AE89/$AG$29</f>
        <v>0.0015418005487996</v>
      </c>
      <c r="AG89" s="380" t="n">
        <f aca="false">K89+M89+O89+Q89+S89+I89+U89+W89+Y89+AA89+AC89+AE89</f>
        <v>50499670</v>
      </c>
      <c r="AH89" s="381" t="n">
        <f aca="false">+AG89/$AG$29</f>
        <v>0.0015418005487996</v>
      </c>
      <c r="AI89" s="335"/>
      <c r="AJ89" s="336"/>
      <c r="AK89" s="383"/>
      <c r="AL89" s="384"/>
      <c r="AM89" s="385"/>
      <c r="AN89" s="371"/>
      <c r="AO89" s="372"/>
    </row>
    <row r="90" s="373" customFormat="true" ht="15.75" hidden="false" customHeight="false" outlineLevel="0" collapsed="false">
      <c r="A90" s="329"/>
      <c r="B90" s="330"/>
      <c r="C90" s="401" t="n">
        <v>825012</v>
      </c>
      <c r="D90" s="402" t="s">
        <v>342</v>
      </c>
      <c r="E90" s="403" t="n">
        <v>265230</v>
      </c>
      <c r="F90" s="404" t="n">
        <f aca="false">+E90/$E$29</f>
        <v>3.63012582129012E-005</v>
      </c>
      <c r="G90" s="403" t="n">
        <v>113670</v>
      </c>
      <c r="H90" s="404" t="n">
        <f aca="false">+G90/$G$29</f>
        <v>8.02620433721802E-006</v>
      </c>
      <c r="I90" s="380" t="n">
        <f aca="false">E90+G90</f>
        <v>378900</v>
      </c>
      <c r="J90" s="381" t="n">
        <f aca="false">+I90/$I$29</f>
        <v>1.76489338538513E-005</v>
      </c>
      <c r="K90" s="403" t="n">
        <v>545624</v>
      </c>
      <c r="L90" s="381" t="n">
        <f aca="false">+K90/$K$29</f>
        <v>0.000121412906417362</v>
      </c>
      <c r="M90" s="403" t="n">
        <v>78400</v>
      </c>
      <c r="N90" s="381" t="n">
        <f aca="false">+M90/$M$29</f>
        <v>2.12266287796153E-005</v>
      </c>
      <c r="O90" s="403" t="n">
        <v>45000</v>
      </c>
      <c r="P90" s="381" t="n">
        <f aca="false">+O90/$O$29</f>
        <v>2.47575380513982E-005</v>
      </c>
      <c r="Q90" s="403" t="n">
        <v>37900</v>
      </c>
      <c r="R90" s="381" t="n">
        <f aca="false">+Q90/$Q$29</f>
        <v>3.53030754718344E-005</v>
      </c>
      <c r="S90" s="403" t="n">
        <v>0</v>
      </c>
      <c r="T90" s="381" t="e">
        <f aca="false">+S90/$S$29</f>
        <v>#DIV/0!</v>
      </c>
      <c r="U90" s="403" t="n">
        <v>15000</v>
      </c>
      <c r="V90" s="381" t="n">
        <f aca="false">+U90/$U$29</f>
        <v>0.000381122208568551</v>
      </c>
      <c r="W90" s="403" t="n">
        <v>0</v>
      </c>
      <c r="X90" s="381" t="e">
        <f aca="false">+W90/$W$29</f>
        <v>#DIV/0!</v>
      </c>
      <c r="Y90" s="403" t="n">
        <v>15000</v>
      </c>
      <c r="Z90" s="381" t="n">
        <f aca="false">+Y90/$Y$29</f>
        <v>0.000810466312844909</v>
      </c>
      <c r="AA90" s="403" t="n">
        <v>21173</v>
      </c>
      <c r="AB90" s="381" t="n">
        <f aca="false">+AA90/$AA$29</f>
        <v>0.000142581830447961</v>
      </c>
      <c r="AC90" s="403" t="n">
        <v>0</v>
      </c>
      <c r="AD90" s="381" t="e">
        <f aca="false">+AC90/$AC$29</f>
        <v>#DIV/0!</v>
      </c>
      <c r="AE90" s="382" t="n">
        <v>5800</v>
      </c>
      <c r="AF90" s="381" t="n">
        <f aca="false">+AE90/$AG$29</f>
        <v>1.77079239983899E-007</v>
      </c>
      <c r="AG90" s="380" t="n">
        <f aca="false">K90+M90+O90+Q90+S90+I90+U90+W90+Y90+AA90+AC90+AE90</f>
        <v>1142797</v>
      </c>
      <c r="AH90" s="381" t="n">
        <f aca="false">+AG90/$AG$29</f>
        <v>3.48906248648068E-005</v>
      </c>
      <c r="AI90" s="335"/>
      <c r="AJ90" s="336"/>
      <c r="AK90" s="383"/>
      <c r="AL90" s="384"/>
      <c r="AM90" s="385"/>
      <c r="AN90" s="371"/>
      <c r="AO90" s="372"/>
    </row>
    <row r="91" s="373" customFormat="true" ht="15.75" hidden="false" customHeight="false" outlineLevel="0" collapsed="false">
      <c r="A91" s="329"/>
      <c r="B91" s="330"/>
      <c r="C91" s="401" t="n">
        <v>825013</v>
      </c>
      <c r="D91" s="402" t="s">
        <v>343</v>
      </c>
      <c r="E91" s="403" t="n">
        <v>0</v>
      </c>
      <c r="F91" s="404" t="n">
        <f aca="false">+E91/$E$29</f>
        <v>0</v>
      </c>
      <c r="G91" s="403" t="n">
        <v>0</v>
      </c>
      <c r="H91" s="404" t="n">
        <f aca="false">+G91/$G$29</f>
        <v>0</v>
      </c>
      <c r="I91" s="380" t="n">
        <f aca="false">E91+G91</f>
        <v>0</v>
      </c>
      <c r="J91" s="381" t="n">
        <f aca="false">+I91/$I$29</f>
        <v>0</v>
      </c>
      <c r="K91" s="403" t="n">
        <v>0</v>
      </c>
      <c r="L91" s="381" t="n">
        <f aca="false">+K91/$K$29</f>
        <v>0</v>
      </c>
      <c r="M91" s="403" t="n">
        <v>0</v>
      </c>
      <c r="N91" s="381" t="n">
        <f aca="false">+M91/$M$29</f>
        <v>0</v>
      </c>
      <c r="O91" s="403" t="n">
        <v>0</v>
      </c>
      <c r="P91" s="381" t="n">
        <f aca="false">+O91/$O$29</f>
        <v>0</v>
      </c>
      <c r="Q91" s="403" t="n">
        <v>0</v>
      </c>
      <c r="R91" s="381" t="n">
        <f aca="false">+Q91/$Q$29</f>
        <v>0</v>
      </c>
      <c r="S91" s="403" t="n">
        <v>0</v>
      </c>
      <c r="T91" s="381" t="e">
        <f aca="false">+S91/$S$29</f>
        <v>#DIV/0!</v>
      </c>
      <c r="U91" s="403" t="n">
        <v>0</v>
      </c>
      <c r="V91" s="381" t="n">
        <f aca="false">+U91/$U$29</f>
        <v>0</v>
      </c>
      <c r="W91" s="403" t="n">
        <v>0</v>
      </c>
      <c r="X91" s="381" t="e">
        <f aca="false">+W91/$W$29</f>
        <v>#DIV/0!</v>
      </c>
      <c r="Y91" s="403" t="n">
        <v>0</v>
      </c>
      <c r="Z91" s="381" t="n">
        <f aca="false">+Y91/$Y$29</f>
        <v>0</v>
      </c>
      <c r="AA91" s="403" t="n">
        <v>0</v>
      </c>
      <c r="AB91" s="381" t="n">
        <f aca="false">+AA91/$AA$29</f>
        <v>0</v>
      </c>
      <c r="AC91" s="403" t="n">
        <v>0</v>
      </c>
      <c r="AD91" s="381" t="e">
        <f aca="false">+AC91/$AC$29</f>
        <v>#DIV/0!</v>
      </c>
      <c r="AE91" s="382" t="n">
        <v>350000000</v>
      </c>
      <c r="AF91" s="381" t="n">
        <f aca="false">+AE91/$AG$29</f>
        <v>0.0106858162059249</v>
      </c>
      <c r="AG91" s="380" t="n">
        <f aca="false">K91+M91+O91+Q91+S91+I91+U91+W91+Y91+AA91+AC91+AE91</f>
        <v>350000000</v>
      </c>
      <c r="AH91" s="381" t="n">
        <f aca="false">+AG91/$AG$29</f>
        <v>0.0106858162059249</v>
      </c>
      <c r="AI91" s="335"/>
      <c r="AJ91" s="336"/>
      <c r="AK91" s="383"/>
      <c r="AL91" s="384"/>
      <c r="AM91" s="385"/>
      <c r="AN91" s="371"/>
      <c r="AO91" s="372"/>
    </row>
    <row r="92" s="373" customFormat="true" ht="15.75" hidden="false" customHeight="false" outlineLevel="0" collapsed="false">
      <c r="A92" s="329"/>
      <c r="B92" s="330"/>
      <c r="C92" s="401" t="n">
        <v>825015</v>
      </c>
      <c r="D92" s="402" t="s">
        <v>344</v>
      </c>
      <c r="E92" s="403" t="n">
        <v>0</v>
      </c>
      <c r="F92" s="404" t="n">
        <f aca="false">+E92/$E$29</f>
        <v>0</v>
      </c>
      <c r="G92" s="403" t="n">
        <v>0</v>
      </c>
      <c r="H92" s="404" t="n">
        <f aca="false">+G92/$G$29</f>
        <v>0</v>
      </c>
      <c r="I92" s="380" t="n">
        <f aca="false">E92+G92</f>
        <v>0</v>
      </c>
      <c r="J92" s="381" t="n">
        <f aca="false">+I92/$I$29</f>
        <v>0</v>
      </c>
      <c r="K92" s="403" t="n">
        <v>0</v>
      </c>
      <c r="L92" s="381" t="n">
        <f aca="false">+K92/$K$29</f>
        <v>0</v>
      </c>
      <c r="M92" s="403" t="n">
        <v>0</v>
      </c>
      <c r="N92" s="381" t="n">
        <f aca="false">+M92/$M$29</f>
        <v>0</v>
      </c>
      <c r="O92" s="403" t="n">
        <v>0</v>
      </c>
      <c r="P92" s="381" t="n">
        <f aca="false">+O92/$O$29</f>
        <v>0</v>
      </c>
      <c r="Q92" s="403" t="n">
        <v>0</v>
      </c>
      <c r="R92" s="381" t="n">
        <f aca="false">+Q92/$Q$29</f>
        <v>0</v>
      </c>
      <c r="S92" s="403" t="n">
        <v>0</v>
      </c>
      <c r="T92" s="381" t="e">
        <f aca="false">+S92/$S$29</f>
        <v>#DIV/0!</v>
      </c>
      <c r="U92" s="403" t="n">
        <v>0</v>
      </c>
      <c r="V92" s="381" t="n">
        <f aca="false">+U92/$U$29</f>
        <v>0</v>
      </c>
      <c r="W92" s="403" t="n">
        <v>0</v>
      </c>
      <c r="X92" s="381" t="e">
        <f aca="false">+W92/$W$29</f>
        <v>#DIV/0!</v>
      </c>
      <c r="Y92" s="403" t="n">
        <v>0</v>
      </c>
      <c r="Z92" s="381" t="n">
        <f aca="false">+Y92/$Y$29</f>
        <v>0</v>
      </c>
      <c r="AA92" s="403" t="n">
        <v>0</v>
      </c>
      <c r="AB92" s="381" t="n">
        <f aca="false">+AA92/$AA$29</f>
        <v>0</v>
      </c>
      <c r="AC92" s="403" t="n">
        <v>0</v>
      </c>
      <c r="AD92" s="381" t="e">
        <f aca="false">+AC92/$AC$29</f>
        <v>#DIV/0!</v>
      </c>
      <c r="AE92" s="382" t="n">
        <v>0</v>
      </c>
      <c r="AF92" s="381" t="n">
        <f aca="false">+AE92/$AG$29</f>
        <v>0</v>
      </c>
      <c r="AG92" s="380" t="n">
        <f aca="false">K92+M92+O92+Q92+S92+I92+U92+W92+Y92+AA92+AC92+AE92</f>
        <v>0</v>
      </c>
      <c r="AH92" s="381" t="n">
        <f aca="false">+AG92/$AG$29</f>
        <v>0</v>
      </c>
      <c r="AI92" s="335"/>
      <c r="AJ92" s="336"/>
      <c r="AK92" s="383"/>
      <c r="AL92" s="384"/>
      <c r="AM92" s="385"/>
      <c r="AN92" s="371"/>
      <c r="AO92" s="372"/>
    </row>
    <row r="93" s="373" customFormat="true" ht="15.75" hidden="false" customHeight="false" outlineLevel="0" collapsed="false">
      <c r="A93" s="329"/>
      <c r="B93" s="330"/>
      <c r="C93" s="401" t="n">
        <v>825016</v>
      </c>
      <c r="D93" s="402" t="s">
        <v>345</v>
      </c>
      <c r="E93" s="403" t="n">
        <v>0</v>
      </c>
      <c r="F93" s="404" t="n">
        <f aca="false">+E93/$E$29</f>
        <v>0</v>
      </c>
      <c r="G93" s="403" t="n">
        <v>0</v>
      </c>
      <c r="H93" s="404" t="n">
        <f aca="false">+G93/$G$29</f>
        <v>0</v>
      </c>
      <c r="I93" s="380" t="n">
        <f aca="false">E93+G93</f>
        <v>0</v>
      </c>
      <c r="J93" s="381" t="n">
        <f aca="false">+I93/$I$29</f>
        <v>0</v>
      </c>
      <c r="K93" s="403" t="n">
        <v>0</v>
      </c>
      <c r="L93" s="381" t="n">
        <f aca="false">+K93/$K$29</f>
        <v>0</v>
      </c>
      <c r="M93" s="403" t="n">
        <v>0</v>
      </c>
      <c r="N93" s="381" t="n">
        <f aca="false">+M93/$M$29</f>
        <v>0</v>
      </c>
      <c r="O93" s="403" t="n">
        <v>1300000</v>
      </c>
      <c r="P93" s="381" t="n">
        <f aca="false">+O93/$O$29</f>
        <v>0.000715217765929281</v>
      </c>
      <c r="Q93" s="403" t="n">
        <v>0</v>
      </c>
      <c r="R93" s="381" t="n">
        <f aca="false">+Q93/$Q$29</f>
        <v>0</v>
      </c>
      <c r="S93" s="403" t="n">
        <v>0</v>
      </c>
      <c r="T93" s="381" t="e">
        <f aca="false">+S93/$S$29</f>
        <v>#DIV/0!</v>
      </c>
      <c r="U93" s="403" t="n">
        <v>0</v>
      </c>
      <c r="V93" s="381" t="n">
        <f aca="false">+U93/$U$29</f>
        <v>0</v>
      </c>
      <c r="W93" s="403" t="n">
        <v>0</v>
      </c>
      <c r="X93" s="381" t="e">
        <f aca="false">+W93/$W$29</f>
        <v>#DIV/0!</v>
      </c>
      <c r="Y93" s="403" t="n">
        <v>0</v>
      </c>
      <c r="Z93" s="381" t="n">
        <f aca="false">+Y93/$Y$29</f>
        <v>0</v>
      </c>
      <c r="AA93" s="403" t="n">
        <v>0</v>
      </c>
      <c r="AB93" s="381" t="n">
        <f aca="false">+AA93/$AA$29</f>
        <v>0</v>
      </c>
      <c r="AC93" s="403" t="n">
        <v>0</v>
      </c>
      <c r="AD93" s="381" t="e">
        <f aca="false">+AC93/$AC$29</f>
        <v>#DIV/0!</v>
      </c>
      <c r="AE93" s="382" t="n">
        <v>0</v>
      </c>
      <c r="AF93" s="381" t="n">
        <f aca="false">+AE93/$AG$29</f>
        <v>0</v>
      </c>
      <c r="AG93" s="380" t="n">
        <f aca="false">K93+M93+O93+Q93+S93+I93+U93+W93+Y93+AA93+AC93+AE93</f>
        <v>1300000</v>
      </c>
      <c r="AH93" s="381" t="n">
        <f aca="false">+AG93/$AG$29</f>
        <v>3.96901744791497E-005</v>
      </c>
      <c r="AI93" s="335"/>
      <c r="AJ93" s="336"/>
      <c r="AK93" s="383"/>
      <c r="AL93" s="384"/>
      <c r="AM93" s="385"/>
      <c r="AN93" s="371"/>
      <c r="AO93" s="372"/>
    </row>
    <row r="94" s="373" customFormat="true" ht="15.75" hidden="false" customHeight="false" outlineLevel="0" collapsed="false">
      <c r="A94" s="329"/>
      <c r="B94" s="330"/>
      <c r="C94" s="401" t="n">
        <v>825099</v>
      </c>
      <c r="D94" s="402" t="s">
        <v>346</v>
      </c>
      <c r="E94" s="403" t="n">
        <v>0</v>
      </c>
      <c r="F94" s="404" t="n">
        <f aca="false">+E94/$E$29</f>
        <v>0</v>
      </c>
      <c r="G94" s="403" t="n">
        <v>0</v>
      </c>
      <c r="H94" s="404" t="n">
        <f aca="false">+G94/$G$29</f>
        <v>0</v>
      </c>
      <c r="I94" s="380" t="n">
        <f aca="false">E94+G94</f>
        <v>0</v>
      </c>
      <c r="J94" s="381" t="n">
        <f aca="false">+I94/$I$29</f>
        <v>0</v>
      </c>
      <c r="K94" s="403" t="n">
        <v>0</v>
      </c>
      <c r="L94" s="381" t="n">
        <f aca="false">+K94/$K$29</f>
        <v>0</v>
      </c>
      <c r="M94" s="403" t="n">
        <v>0</v>
      </c>
      <c r="N94" s="381" t="n">
        <f aca="false">+M94/$M$29</f>
        <v>0</v>
      </c>
      <c r="O94" s="403" t="n">
        <v>0</v>
      </c>
      <c r="P94" s="381" t="n">
        <f aca="false">+O94/$O$29</f>
        <v>0</v>
      </c>
      <c r="Q94" s="403" t="n">
        <v>0</v>
      </c>
      <c r="R94" s="381" t="n">
        <f aca="false">+Q94/$Q$29</f>
        <v>0</v>
      </c>
      <c r="S94" s="403" t="n">
        <v>0</v>
      </c>
      <c r="T94" s="381" t="e">
        <f aca="false">+S94/$S$29</f>
        <v>#DIV/0!</v>
      </c>
      <c r="U94" s="403" t="n">
        <v>0</v>
      </c>
      <c r="V94" s="381" t="n">
        <f aca="false">+U94/$U$29</f>
        <v>0</v>
      </c>
      <c r="W94" s="403" t="n">
        <v>0</v>
      </c>
      <c r="X94" s="381" t="e">
        <f aca="false">+W94/$W$29</f>
        <v>#DIV/0!</v>
      </c>
      <c r="Y94" s="403" t="n">
        <v>0</v>
      </c>
      <c r="Z94" s="381" t="n">
        <f aca="false">+Y94/$Y$29</f>
        <v>0</v>
      </c>
      <c r="AA94" s="403" t="n">
        <v>0</v>
      </c>
      <c r="AB94" s="381" t="n">
        <f aca="false">+AA94/$AA$29</f>
        <v>0</v>
      </c>
      <c r="AC94" s="403" t="n">
        <v>0</v>
      </c>
      <c r="AD94" s="381" t="e">
        <f aca="false">+AC94/$AC$29</f>
        <v>#DIV/0!</v>
      </c>
      <c r="AE94" s="382" t="n">
        <v>0</v>
      </c>
      <c r="AF94" s="381" t="n">
        <f aca="false">+AE94/$AG$29</f>
        <v>0</v>
      </c>
      <c r="AG94" s="380" t="n">
        <f aca="false">K94+M94+O94+Q94+S94+I94+U94+W94+Y94+AA94+AC94+AE94</f>
        <v>0</v>
      </c>
      <c r="AH94" s="381" t="n">
        <f aca="false">+AG94/$AG$29</f>
        <v>0</v>
      </c>
      <c r="AI94" s="335"/>
      <c r="AJ94" s="336"/>
      <c r="AK94" s="383"/>
      <c r="AL94" s="384"/>
      <c r="AM94" s="385"/>
      <c r="AN94" s="371"/>
      <c r="AO94" s="372"/>
    </row>
    <row r="95" s="373" customFormat="true" ht="15.75" hidden="false" customHeight="false" outlineLevel="0" collapsed="false">
      <c r="A95" s="329"/>
      <c r="B95" s="330"/>
      <c r="C95" s="401" t="n">
        <v>829207</v>
      </c>
      <c r="D95" s="402" t="s">
        <v>347</v>
      </c>
      <c r="E95" s="403" t="n">
        <v>0</v>
      </c>
      <c r="F95" s="404" t="n">
        <f aca="false">+E95/$E$29</f>
        <v>0</v>
      </c>
      <c r="G95" s="403" t="n">
        <v>0</v>
      </c>
      <c r="H95" s="404" t="n">
        <f aca="false">+G95/$G$29</f>
        <v>0</v>
      </c>
      <c r="I95" s="380" t="n">
        <f aca="false">E95+G95</f>
        <v>0</v>
      </c>
      <c r="J95" s="381" t="n">
        <f aca="false">+I95/$I$29</f>
        <v>0</v>
      </c>
      <c r="K95" s="403" t="n">
        <v>0</v>
      </c>
      <c r="L95" s="381" t="n">
        <f aca="false">+K95/$K$29</f>
        <v>0</v>
      </c>
      <c r="M95" s="403" t="n">
        <v>0</v>
      </c>
      <c r="N95" s="381" t="n">
        <f aca="false">+M95/$M$29</f>
        <v>0</v>
      </c>
      <c r="O95" s="403" t="n">
        <v>0</v>
      </c>
      <c r="P95" s="381" t="n">
        <f aca="false">+O95/$O$29</f>
        <v>0</v>
      </c>
      <c r="Q95" s="403" t="n">
        <v>0</v>
      </c>
      <c r="R95" s="381" t="n">
        <f aca="false">+Q95/$Q$29</f>
        <v>0</v>
      </c>
      <c r="S95" s="403" t="n">
        <v>0</v>
      </c>
      <c r="T95" s="381" t="e">
        <f aca="false">+S95/$S$29</f>
        <v>#DIV/0!</v>
      </c>
      <c r="U95" s="403" t="n">
        <v>0</v>
      </c>
      <c r="V95" s="381" t="n">
        <f aca="false">+U95/$U$29</f>
        <v>0</v>
      </c>
      <c r="W95" s="403" t="n">
        <v>0</v>
      </c>
      <c r="X95" s="381" t="e">
        <f aca="false">+W95/$W$29</f>
        <v>#DIV/0!</v>
      </c>
      <c r="Y95" s="403" t="n">
        <v>0</v>
      </c>
      <c r="Z95" s="381" t="n">
        <f aca="false">+Y95/$Y$29</f>
        <v>0</v>
      </c>
      <c r="AA95" s="403" t="n">
        <v>0</v>
      </c>
      <c r="AB95" s="381" t="n">
        <f aca="false">+AA95/$AA$29</f>
        <v>0</v>
      </c>
      <c r="AC95" s="403" t="n">
        <v>0</v>
      </c>
      <c r="AD95" s="381" t="e">
        <f aca="false">+AC95/$AC$29</f>
        <v>#DIV/0!</v>
      </c>
      <c r="AE95" s="382" t="n">
        <v>0</v>
      </c>
      <c r="AF95" s="381" t="n">
        <f aca="false">+AE95/$AG$29</f>
        <v>0</v>
      </c>
      <c r="AG95" s="380" t="n">
        <f aca="false">K95+M95+O95+Q95+S95+I95+U95+W95+Y95+AA95+AC95+AE95</f>
        <v>0</v>
      </c>
      <c r="AH95" s="381" t="n">
        <f aca="false">+AG95/$AG$29</f>
        <v>0</v>
      </c>
      <c r="AI95" s="335"/>
      <c r="AJ95" s="336"/>
      <c r="AK95" s="383"/>
      <c r="AL95" s="384"/>
      <c r="AM95" s="385"/>
      <c r="AN95" s="371"/>
      <c r="AO95" s="372"/>
    </row>
    <row r="96" s="373" customFormat="true" ht="15.75" hidden="false" customHeight="false" outlineLevel="0" collapsed="false">
      <c r="A96" s="342"/>
      <c r="B96" s="343"/>
      <c r="C96" s="406" t="s">
        <v>348</v>
      </c>
      <c r="D96" s="407"/>
      <c r="E96" s="350" t="n">
        <f aca="false">SUM(E44:E95)</f>
        <v>1400555738.32679</v>
      </c>
      <c r="F96" s="408" t="n">
        <f aca="false">+E96/$E$29</f>
        <v>0.191689987929575</v>
      </c>
      <c r="G96" s="350" t="n">
        <f aca="false">SUM(G44:G95)</f>
        <v>600238173.568625</v>
      </c>
      <c r="H96" s="408" t="n">
        <f aca="false">+G96/$G$29</f>
        <v>0.0423826359818801</v>
      </c>
      <c r="I96" s="350" t="n">
        <f aca="false">E96+G96</f>
        <v>2000793911.89541</v>
      </c>
      <c r="J96" s="349" t="n">
        <f aca="false">+I96/$I$29</f>
        <v>0.0931957756828463</v>
      </c>
      <c r="K96" s="350" t="n">
        <f aca="false">SUM(K44:K95)</f>
        <v>614405689.266411</v>
      </c>
      <c r="L96" s="349" t="n">
        <f aca="false">+K96/$K$29</f>
        <v>0.136718290348661</v>
      </c>
      <c r="M96" s="350" t="n">
        <f aca="false">SUM(M44:M95)</f>
        <v>648600847.053452</v>
      </c>
      <c r="N96" s="349" t="n">
        <f aca="false">+M96/$M$29</f>
        <v>0.175607262838618</v>
      </c>
      <c r="O96" s="350" t="n">
        <f aca="false">SUM(O44:O95)</f>
        <v>245396970.25</v>
      </c>
      <c r="P96" s="349" t="n">
        <f aca="false">+O96/$O$29</f>
        <v>0.135009440636938</v>
      </c>
      <c r="Q96" s="350" t="n">
        <f aca="false">SUM(Q44:Q95)</f>
        <v>195061582.368056</v>
      </c>
      <c r="R96" s="349" t="n">
        <f aca="false">+Q96/$Q$29</f>
        <v>0.181695877677966</v>
      </c>
      <c r="S96" s="350" t="n">
        <f aca="false">SUM(S44:S95)</f>
        <v>0</v>
      </c>
      <c r="T96" s="349" t="e">
        <f aca="false">+S96/$S$29</f>
        <v>#DIV/0!</v>
      </c>
      <c r="U96" s="350" t="n">
        <f aca="false">SUM(U44:U95)</f>
        <v>6741925.33333333</v>
      </c>
      <c r="V96" s="349" t="n">
        <f aca="false">+U96/$U$29</f>
        <v>0.171299831536284</v>
      </c>
      <c r="W96" s="350" t="n">
        <f aca="false">SUM(W44:W95)</f>
        <v>0</v>
      </c>
      <c r="X96" s="349" t="e">
        <f aca="false">+W96/$W$29</f>
        <v>#DIV/0!</v>
      </c>
      <c r="Y96" s="350" t="n">
        <f aca="false">SUM(Y44:Y95)</f>
        <v>5702463.08333333</v>
      </c>
      <c r="Z96" s="349" t="n">
        <f aca="false">+Y96/$Y$29</f>
        <v>0.308110281952225</v>
      </c>
      <c r="AA96" s="350" t="n">
        <f aca="false">SUM(AA44:AA95)</f>
        <v>40462818.5</v>
      </c>
      <c r="AB96" s="349" t="n">
        <f aca="false">+AA96/$AA$29</f>
        <v>0.272482063326577</v>
      </c>
      <c r="AC96" s="350" t="n">
        <f aca="false">SUM(AC44:AC95)</f>
        <v>0</v>
      </c>
      <c r="AD96" s="349" t="e">
        <f aca="false">+AC96/$AC$29</f>
        <v>#DIV/0!</v>
      </c>
      <c r="AE96" s="350" t="n">
        <f aca="false">SUM(AE44:AE95)</f>
        <v>653666533.55</v>
      </c>
      <c r="AF96" s="349" t="n">
        <f aca="false">+AE96/$AG$29</f>
        <v>0.0199570298213696</v>
      </c>
      <c r="AG96" s="350" t="n">
        <f aca="false">K96+M96+O96+Q96+S96+I96+U96+W96+Y96+AA96+AC96+AE96</f>
        <v>4410832741.3</v>
      </c>
      <c r="AH96" s="349" t="n">
        <f aca="false">+AG96/$AG$29</f>
        <v>0.134666708538879</v>
      </c>
      <c r="AI96" s="352"/>
      <c r="AJ96" s="336" t="n">
        <v>0</v>
      </c>
      <c r="AK96" s="383"/>
      <c r="AL96" s="384"/>
      <c r="AM96" s="385"/>
      <c r="AN96" s="371"/>
      <c r="AO96" s="372"/>
    </row>
    <row r="97" s="357" customFormat="true" ht="15.75" hidden="false" customHeight="false" outlineLevel="0" collapsed="false">
      <c r="A97" s="329"/>
      <c r="B97" s="330"/>
      <c r="C97" s="396"/>
      <c r="D97" s="397"/>
      <c r="E97" s="380"/>
      <c r="F97" s="379"/>
      <c r="G97" s="380"/>
      <c r="H97" s="379"/>
      <c r="I97" s="380"/>
      <c r="J97" s="381"/>
      <c r="K97" s="398"/>
      <c r="L97" s="381"/>
      <c r="M97" s="380"/>
      <c r="N97" s="381"/>
      <c r="O97" s="380"/>
      <c r="P97" s="381"/>
      <c r="Q97" s="380"/>
      <c r="R97" s="381"/>
      <c r="S97" s="380"/>
      <c r="T97" s="381"/>
      <c r="U97" s="380"/>
      <c r="V97" s="381"/>
      <c r="W97" s="380"/>
      <c r="X97" s="381"/>
      <c r="Y97" s="380"/>
      <c r="Z97" s="381"/>
      <c r="AA97" s="380"/>
      <c r="AB97" s="381"/>
      <c r="AC97" s="380"/>
      <c r="AD97" s="381"/>
      <c r="AE97" s="380"/>
      <c r="AF97" s="381"/>
      <c r="AG97" s="380"/>
      <c r="AH97" s="381"/>
      <c r="AI97" s="335"/>
      <c r="AJ97" s="336"/>
      <c r="AK97" s="383"/>
      <c r="AL97" s="384"/>
      <c r="AM97" s="385"/>
      <c r="AN97" s="371"/>
      <c r="AO97" s="372"/>
      <c r="AP97" s="373"/>
    </row>
    <row r="98" s="373" customFormat="true" ht="15.75" hidden="false" customHeight="false" outlineLevel="0" collapsed="false">
      <c r="A98" s="342"/>
      <c r="B98" s="343"/>
      <c r="C98" s="406" t="s">
        <v>349</v>
      </c>
      <c r="D98" s="407"/>
      <c r="E98" s="405" t="n">
        <f aca="false">E41-E96</f>
        <v>-203556863.732591</v>
      </c>
      <c r="F98" s="408" t="n">
        <f aca="false">+E98/$E$29</f>
        <v>-0.0278602355365726</v>
      </c>
      <c r="G98" s="405" t="n">
        <f aca="false">G41-G96</f>
        <v>174198404.822274</v>
      </c>
      <c r="H98" s="408" t="n">
        <f aca="false">+G98/$G$29</f>
        <v>0.0123000967038004</v>
      </c>
      <c r="I98" s="405" t="n">
        <f aca="false">E98+G98</f>
        <v>-29358458.9103174</v>
      </c>
      <c r="J98" s="349" t="n">
        <f aca="false">+I98/$I$29</f>
        <v>-0.0013674993385041</v>
      </c>
      <c r="K98" s="405" t="n">
        <f aca="false">K41-K96</f>
        <v>111506855.036619</v>
      </c>
      <c r="L98" s="349" t="n">
        <f aca="false">+K98/$K$29</f>
        <v>0.0248126390251444</v>
      </c>
      <c r="M98" s="405" t="n">
        <f aca="false">M41-M96</f>
        <v>-78663675.5231491</v>
      </c>
      <c r="N98" s="349" t="n">
        <f aca="false">+M98/$M$29</f>
        <v>-0.0212980183516582</v>
      </c>
      <c r="O98" s="405" t="n">
        <f aca="false">O41-O96</f>
        <v>44827296.477273</v>
      </c>
      <c r="P98" s="349" t="n">
        <f aca="false">+O98/$O$29</f>
        <v>0.0246625221839421</v>
      </c>
      <c r="Q98" s="405" t="n">
        <f aca="false">Q41-Q96</f>
        <v>-13811710.5498738</v>
      </c>
      <c r="R98" s="349" t="n">
        <f aca="false">+Q98/$Q$29</f>
        <v>-0.0128653261197183</v>
      </c>
      <c r="S98" s="405" t="n">
        <f aca="false">S41-S96</f>
        <v>0</v>
      </c>
      <c r="T98" s="349" t="e">
        <f aca="false">+S98/$S$29</f>
        <v>#DIV/0!</v>
      </c>
      <c r="U98" s="405" t="n">
        <f aca="false">U41-U96</f>
        <v>4712111.03030303</v>
      </c>
      <c r="V98" s="349" t="n">
        <f aca="false">+U98/$U$29</f>
        <v>0.119726010859288</v>
      </c>
      <c r="W98" s="405" t="n">
        <f aca="false">W41-W96</f>
        <v>0</v>
      </c>
      <c r="X98" s="349" t="e">
        <f aca="false">+W98/$W$29</f>
        <v>#DIV/0!</v>
      </c>
      <c r="Y98" s="405" t="n">
        <f aca="false">Y41-Y96</f>
        <v>-226626.719696972</v>
      </c>
      <c r="Z98" s="349" t="n">
        <f aca="false">+Y98/$Y$29</f>
        <v>-0.0122448881269961</v>
      </c>
      <c r="AA98" s="405" t="n">
        <f aca="false">AA41-AA96</f>
        <v>4242594.22727273</v>
      </c>
      <c r="AB98" s="349" t="n">
        <f aca="false">+AA98/$AA$29</f>
        <v>0.0285702002915268</v>
      </c>
      <c r="AC98" s="405" t="n">
        <f aca="false">AC41-AC96</f>
        <v>0</v>
      </c>
      <c r="AD98" s="349" t="e">
        <f aca="false">+AC98/$AC$29</f>
        <v>#DIV/0!</v>
      </c>
      <c r="AE98" s="405" t="n">
        <f aca="false">AE41-AE96</f>
        <v>-845685883.55</v>
      </c>
      <c r="AF98" s="349" t="n">
        <f aca="false">+AE98/$AG$29</f>
        <v>-0.0258195540558872</v>
      </c>
      <c r="AG98" s="350" t="n">
        <f aca="false">K98+M98+O98+Q98+S98+I98+U98+W98+Y98+AA98+AC98+AE98</f>
        <v>-802457498.48157</v>
      </c>
      <c r="AH98" s="349" t="n">
        <f aca="false">+AG98/$AG$29</f>
        <v>-0.0244997524052581</v>
      </c>
      <c r="AI98" s="352"/>
      <c r="AJ98" s="336" t="n">
        <v>0.00025486946105957</v>
      </c>
      <c r="AK98" s="383"/>
      <c r="AL98" s="384"/>
      <c r="AM98" s="385"/>
      <c r="AN98" s="355"/>
      <c r="AO98" s="372"/>
    </row>
    <row r="99" s="357" customFormat="true" ht="15.75" hidden="false" customHeight="false" outlineLevel="0" collapsed="false">
      <c r="A99" s="342"/>
      <c r="B99" s="343"/>
      <c r="C99" s="406" t="s">
        <v>350</v>
      </c>
      <c r="D99" s="407"/>
      <c r="E99" s="414"/>
      <c r="F99" s="408"/>
      <c r="G99" s="414"/>
      <c r="H99" s="408"/>
      <c r="I99" s="405"/>
      <c r="J99" s="349"/>
      <c r="K99" s="348"/>
      <c r="L99" s="349"/>
      <c r="M99" s="405"/>
      <c r="N99" s="349"/>
      <c r="O99" s="405"/>
      <c r="P99" s="349"/>
      <c r="Q99" s="350"/>
      <c r="R99" s="349"/>
      <c r="S99" s="350"/>
      <c r="T99" s="349"/>
      <c r="U99" s="405"/>
      <c r="V99" s="349"/>
      <c r="W99" s="405"/>
      <c r="X99" s="349"/>
      <c r="Y99" s="405"/>
      <c r="Z99" s="349"/>
      <c r="AA99" s="405"/>
      <c r="AB99" s="349"/>
      <c r="AC99" s="380"/>
      <c r="AD99" s="349"/>
      <c r="AE99" s="351"/>
      <c r="AF99" s="349"/>
      <c r="AG99" s="350"/>
      <c r="AH99" s="349"/>
      <c r="AI99" s="352"/>
      <c r="AJ99" s="336"/>
      <c r="AK99" s="383"/>
      <c r="AL99" s="384"/>
      <c r="AM99" s="385"/>
      <c r="AN99" s="355"/>
      <c r="AO99" s="372"/>
      <c r="AP99" s="373"/>
    </row>
    <row r="100" s="357" customFormat="true" ht="15.75" hidden="false" customHeight="false" outlineLevel="0" collapsed="false">
      <c r="A100" s="329"/>
      <c r="B100" s="330"/>
      <c r="C100" s="401" t="n">
        <v>910200</v>
      </c>
      <c r="D100" s="402" t="s">
        <v>351</v>
      </c>
      <c r="E100" s="403" t="n">
        <v>1261.96</v>
      </c>
      <c r="F100" s="404" t="n">
        <f aca="false">+E100/$E$29</f>
        <v>1.72720792573814E-007</v>
      </c>
      <c r="G100" s="403" t="n">
        <v>540.84</v>
      </c>
      <c r="H100" s="404" t="n">
        <f aca="false">+G100/$G$29</f>
        <v>3.81885489024456E-008</v>
      </c>
      <c r="I100" s="380" t="n">
        <f aca="false">E100+G100</f>
        <v>1802.8</v>
      </c>
      <c r="J100" s="381" t="n">
        <f aca="false">+I100/$I$29</f>
        <v>8.39733384843574E-008</v>
      </c>
      <c r="K100" s="403" t="n">
        <v>598.36</v>
      </c>
      <c r="L100" s="381" t="n">
        <f aca="false">+K100/$K$29</f>
        <v>1.33147784342135E-007</v>
      </c>
      <c r="M100" s="403" t="n">
        <v>0</v>
      </c>
      <c r="N100" s="381" t="n">
        <f aca="false">+M100/$M$29</f>
        <v>0</v>
      </c>
      <c r="O100" s="403" t="n">
        <v>0</v>
      </c>
      <c r="P100" s="381" t="n">
        <f aca="false">+O100/$O$29</f>
        <v>0</v>
      </c>
      <c r="Q100" s="403" t="n">
        <v>0</v>
      </c>
      <c r="R100" s="381" t="n">
        <f aca="false">+Q100/$Q$29</f>
        <v>0</v>
      </c>
      <c r="S100" s="403" t="n">
        <v>0</v>
      </c>
      <c r="T100" s="381" t="e">
        <f aca="false">+S100/$S$29</f>
        <v>#DIV/0!</v>
      </c>
      <c r="U100" s="403" t="n">
        <v>0</v>
      </c>
      <c r="V100" s="381" t="n">
        <f aca="false">+U100/$U$29</f>
        <v>0</v>
      </c>
      <c r="W100" s="403" t="n">
        <v>0</v>
      </c>
      <c r="X100" s="381" t="e">
        <f aca="false">+W100/$W$29</f>
        <v>#DIV/0!</v>
      </c>
      <c r="Y100" s="403" t="n">
        <v>0</v>
      </c>
      <c r="Z100" s="381" t="n">
        <f aca="false">+Y100/$Y$29</f>
        <v>0</v>
      </c>
      <c r="AA100" s="403" t="n">
        <v>0</v>
      </c>
      <c r="AB100" s="381" t="n">
        <f aca="false">+AA100/$AA$29</f>
        <v>0</v>
      </c>
      <c r="AC100" s="403" t="n">
        <v>0</v>
      </c>
      <c r="AD100" s="381" t="e">
        <f aca="false">+AC100/$AC$29</f>
        <v>#DIV/0!</v>
      </c>
      <c r="AE100" s="382" t="n">
        <v>0</v>
      </c>
      <c r="AF100" s="381" t="n">
        <f aca="false">+AE100/$AG$29</f>
        <v>0</v>
      </c>
      <c r="AG100" s="380" t="n">
        <f aca="false">K100+M100+O100+Q100+S100+I100+U100+W100+Y100+AA100+AC100+AE100</f>
        <v>2401.16</v>
      </c>
      <c r="AH100" s="381" t="n">
        <f aca="false">+AG100/$AG$29</f>
        <v>7.33095841171962E-008</v>
      </c>
      <c r="AI100" s="335"/>
      <c r="AJ100" s="336"/>
      <c r="AK100" s="383"/>
      <c r="AL100" s="384"/>
      <c r="AM100" s="385"/>
      <c r="AN100" s="355"/>
      <c r="AO100" s="372"/>
      <c r="AP100" s="373"/>
    </row>
    <row r="101" s="373" customFormat="true" ht="15.75" hidden="false" customHeight="false" outlineLevel="0" collapsed="false">
      <c r="A101" s="329"/>
      <c r="B101" s="330"/>
      <c r="C101" s="401" t="n">
        <v>910300</v>
      </c>
      <c r="D101" s="402" t="s">
        <v>352</v>
      </c>
      <c r="E101" s="403" t="n">
        <v>0</v>
      </c>
      <c r="F101" s="404" t="n">
        <f aca="false">+E101/$E$29</f>
        <v>0</v>
      </c>
      <c r="G101" s="403" t="n">
        <v>0</v>
      </c>
      <c r="H101" s="404" t="n">
        <f aca="false">+G101/$G$29</f>
        <v>0</v>
      </c>
      <c r="I101" s="380" t="n">
        <f aca="false">E101+G101</f>
        <v>0</v>
      </c>
      <c r="J101" s="381" t="n">
        <f aca="false">+I101/$I$29</f>
        <v>0</v>
      </c>
      <c r="K101" s="403" t="n">
        <v>0</v>
      </c>
      <c r="L101" s="381" t="n">
        <f aca="false">+K101/$K$29</f>
        <v>0</v>
      </c>
      <c r="M101" s="403" t="n">
        <v>0</v>
      </c>
      <c r="N101" s="381" t="n">
        <f aca="false">+M101/$M$29</f>
        <v>0</v>
      </c>
      <c r="O101" s="403" t="n">
        <v>0</v>
      </c>
      <c r="P101" s="381" t="n">
        <f aca="false">+O101/$O$29</f>
        <v>0</v>
      </c>
      <c r="Q101" s="403" t="n">
        <v>0</v>
      </c>
      <c r="R101" s="381" t="n">
        <f aca="false">+Q101/$Q$29</f>
        <v>0</v>
      </c>
      <c r="S101" s="403" t="n">
        <v>0</v>
      </c>
      <c r="T101" s="381" t="e">
        <f aca="false">+S101/$S$29</f>
        <v>#DIV/0!</v>
      </c>
      <c r="U101" s="403" t="n">
        <v>0</v>
      </c>
      <c r="V101" s="381" t="n">
        <f aca="false">+U101/$U$29</f>
        <v>0</v>
      </c>
      <c r="W101" s="403" t="n">
        <v>0</v>
      </c>
      <c r="X101" s="381" t="e">
        <f aca="false">+W101/$W$29</f>
        <v>#DIV/0!</v>
      </c>
      <c r="Y101" s="403" t="n">
        <v>0</v>
      </c>
      <c r="Z101" s="381" t="n">
        <f aca="false">+Y101/$Y$29</f>
        <v>0</v>
      </c>
      <c r="AA101" s="403" t="n">
        <v>0</v>
      </c>
      <c r="AB101" s="381" t="n">
        <f aca="false">+AA101/$AA$29</f>
        <v>0</v>
      </c>
      <c r="AC101" s="403" t="n">
        <v>0</v>
      </c>
      <c r="AD101" s="381" t="e">
        <f aca="false">+AC101/$AC$29</f>
        <v>#DIV/0!</v>
      </c>
      <c r="AE101" s="382" t="n">
        <v>0</v>
      </c>
      <c r="AF101" s="381" t="n">
        <f aca="false">+AE101/$AG$29</f>
        <v>0</v>
      </c>
      <c r="AG101" s="380" t="n">
        <f aca="false">K101+M101+O101+Q101+S101+I101+U101+W101+Y101+AA101+AC101+AE101</f>
        <v>0</v>
      </c>
      <c r="AH101" s="381" t="n">
        <f aca="false">+AG101/$AG$29</f>
        <v>0</v>
      </c>
      <c r="AI101" s="335"/>
      <c r="AJ101" s="336"/>
      <c r="AK101" s="383"/>
      <c r="AL101" s="384"/>
      <c r="AM101" s="385"/>
      <c r="AN101" s="355"/>
      <c r="AO101" s="372"/>
      <c r="AP101" s="357"/>
    </row>
    <row r="102" s="373" customFormat="true" ht="15.75" hidden="false" customHeight="false" outlineLevel="0" collapsed="false">
      <c r="A102" s="329"/>
      <c r="B102" s="330"/>
      <c r="C102" s="401" t="n">
        <v>910800</v>
      </c>
      <c r="D102" s="415" t="s">
        <v>916</v>
      </c>
      <c r="E102" s="403" t="n">
        <v>0</v>
      </c>
      <c r="F102" s="379" t="n">
        <f aca="false">+E102/$E$29</f>
        <v>0</v>
      </c>
      <c r="G102" s="403" t="n">
        <v>0</v>
      </c>
      <c r="H102" s="379" t="n">
        <f aca="false">+G102/$G$29</f>
        <v>0</v>
      </c>
      <c r="I102" s="380" t="n">
        <f aca="false">E102+G102</f>
        <v>0</v>
      </c>
      <c r="J102" s="381" t="n">
        <f aca="false">+I102/$I$29</f>
        <v>0</v>
      </c>
      <c r="K102" s="403" t="n">
        <v>0</v>
      </c>
      <c r="L102" s="381" t="n">
        <f aca="false">+K102/$K$29</f>
        <v>0</v>
      </c>
      <c r="M102" s="403" t="n">
        <v>0</v>
      </c>
      <c r="N102" s="381" t="n">
        <f aca="false">+M102/$M$29</f>
        <v>0</v>
      </c>
      <c r="O102" s="403" t="n">
        <v>0</v>
      </c>
      <c r="P102" s="381" t="n">
        <f aca="false">+O102/$O$29</f>
        <v>0</v>
      </c>
      <c r="Q102" s="403" t="n">
        <v>0</v>
      </c>
      <c r="R102" s="381" t="n">
        <f aca="false">+Q102/$Q$29</f>
        <v>0</v>
      </c>
      <c r="S102" s="403" t="n">
        <v>0</v>
      </c>
      <c r="T102" s="381" t="e">
        <f aca="false">+S102/$S$29</f>
        <v>#DIV/0!</v>
      </c>
      <c r="U102" s="403" t="n">
        <v>0</v>
      </c>
      <c r="V102" s="381" t="n">
        <f aca="false">+U102/$U$29</f>
        <v>0</v>
      </c>
      <c r="W102" s="403" t="n">
        <v>0</v>
      </c>
      <c r="X102" s="381" t="e">
        <f aca="false">+W102/$W$29</f>
        <v>#DIV/0!</v>
      </c>
      <c r="Y102" s="403" t="n">
        <v>0</v>
      </c>
      <c r="Z102" s="381" t="n">
        <f aca="false">+Y102/$Y$29</f>
        <v>0</v>
      </c>
      <c r="AA102" s="403" t="n">
        <v>0</v>
      </c>
      <c r="AB102" s="381" t="n">
        <f aca="false">+AA102/$AA$29</f>
        <v>0</v>
      </c>
      <c r="AC102" s="403" t="n">
        <v>0</v>
      </c>
      <c r="AD102" s="381" t="e">
        <f aca="false">+AC102/$AC$29</f>
        <v>#DIV/0!</v>
      </c>
      <c r="AE102" s="382" t="n">
        <v>0</v>
      </c>
      <c r="AF102" s="381" t="n">
        <f aca="false">+AE102/$AG$29</f>
        <v>0</v>
      </c>
      <c r="AG102" s="380" t="n">
        <f aca="false">K102+M102+O102+Q102+S102+I102+U102+W102+Y102+AA102+AC102+AE102</f>
        <v>0</v>
      </c>
      <c r="AH102" s="381" t="n">
        <f aca="false">+AG102/$AG$29</f>
        <v>0</v>
      </c>
      <c r="AI102" s="335"/>
      <c r="AJ102" s="336"/>
      <c r="AK102" s="383"/>
      <c r="AL102" s="384"/>
      <c r="AM102" s="385"/>
      <c r="AN102" s="371"/>
      <c r="AO102" s="372"/>
    </row>
    <row r="103" s="373" customFormat="true" ht="15.75" hidden="false" customHeight="false" outlineLevel="0" collapsed="false">
      <c r="A103" s="329"/>
      <c r="B103" s="330"/>
      <c r="C103" s="401" t="n">
        <v>919001</v>
      </c>
      <c r="D103" s="415" t="s">
        <v>354</v>
      </c>
      <c r="E103" s="403" t="n">
        <v>0</v>
      </c>
      <c r="F103" s="379" t="n">
        <f aca="false">+E103/$E$29</f>
        <v>0</v>
      </c>
      <c r="G103" s="403" t="n">
        <v>0</v>
      </c>
      <c r="H103" s="379" t="n">
        <f aca="false">+G103/$G$29</f>
        <v>0</v>
      </c>
      <c r="I103" s="380" t="n">
        <f aca="false">E103+G103</f>
        <v>0</v>
      </c>
      <c r="J103" s="381" t="n">
        <f aca="false">+I103/$I$29</f>
        <v>0</v>
      </c>
      <c r="K103" s="403" t="n">
        <v>0</v>
      </c>
      <c r="L103" s="381" t="n">
        <f aca="false">+K103/$K$29</f>
        <v>0</v>
      </c>
      <c r="M103" s="403" t="n">
        <v>0</v>
      </c>
      <c r="N103" s="381" t="n">
        <f aca="false">+M103/$M$29</f>
        <v>0</v>
      </c>
      <c r="O103" s="403" t="n">
        <v>0</v>
      </c>
      <c r="P103" s="381" t="n">
        <f aca="false">+O103/$O$29</f>
        <v>0</v>
      </c>
      <c r="Q103" s="403" t="n">
        <v>0</v>
      </c>
      <c r="R103" s="381" t="n">
        <f aca="false">+Q103/$Q$29</f>
        <v>0</v>
      </c>
      <c r="S103" s="403" t="n">
        <v>0</v>
      </c>
      <c r="T103" s="381" t="e">
        <f aca="false">+S103/$S$29</f>
        <v>#DIV/0!</v>
      </c>
      <c r="U103" s="403" t="n">
        <v>0</v>
      </c>
      <c r="V103" s="381" t="n">
        <f aca="false">+U103/$U$29</f>
        <v>0</v>
      </c>
      <c r="W103" s="403" t="n">
        <v>0</v>
      </c>
      <c r="X103" s="381" t="e">
        <f aca="false">+W103/$W$29</f>
        <v>#DIV/0!</v>
      </c>
      <c r="Y103" s="403" t="n">
        <v>0</v>
      </c>
      <c r="Z103" s="381" t="n">
        <f aca="false">+Y103/$Y$29</f>
        <v>0</v>
      </c>
      <c r="AA103" s="403" t="n">
        <v>0</v>
      </c>
      <c r="AB103" s="381" t="n">
        <f aca="false">+AA103/$AA$29</f>
        <v>0</v>
      </c>
      <c r="AC103" s="403" t="n">
        <v>0</v>
      </c>
      <c r="AD103" s="381" t="e">
        <f aca="false">+AC103/$AC$29</f>
        <v>#DIV/0!</v>
      </c>
      <c r="AE103" s="382" t="n">
        <v>-0.353599138557911</v>
      </c>
      <c r="AF103" s="381" t="n">
        <f aca="false">+AE103/$AG$29</f>
        <v>-1.07957011577235E-011</v>
      </c>
      <c r="AG103" s="380" t="n">
        <f aca="false">K103+M103+O103+Q103+S103+I103+U103+W103+Y103+AA103+AC103+AE103</f>
        <v>-0.353599138557911</v>
      </c>
      <c r="AH103" s="381" t="n">
        <f aca="false">+AG103/$AG$29</f>
        <v>-1.07957011577235E-011</v>
      </c>
      <c r="AI103" s="335"/>
      <c r="AJ103" s="336"/>
      <c r="AK103" s="383"/>
      <c r="AL103" s="384"/>
      <c r="AM103" s="385"/>
      <c r="AN103" s="371"/>
      <c r="AO103" s="372"/>
      <c r="AP103" s="357"/>
    </row>
    <row r="104" s="373" customFormat="true" ht="15.75" hidden="false" customHeight="false" outlineLevel="0" collapsed="false">
      <c r="A104" s="329"/>
      <c r="B104" s="330"/>
      <c r="C104" s="401" t="n">
        <v>919900</v>
      </c>
      <c r="D104" s="402" t="s">
        <v>355</v>
      </c>
      <c r="E104" s="403" t="n">
        <v>7802022.57521972</v>
      </c>
      <c r="F104" s="404" t="n">
        <f aca="false">+E104/$E$29</f>
        <v>0.00106784012399026</v>
      </c>
      <c r="G104" s="403" t="n">
        <v>3343723.96080845</v>
      </c>
      <c r="H104" s="404" t="n">
        <f aca="false">+G104/$G$29</f>
        <v>0.000236099338054901</v>
      </c>
      <c r="I104" s="380" t="n">
        <f aca="false">E104+G104</f>
        <v>11145746.5360282</v>
      </c>
      <c r="J104" s="381" t="n">
        <f aca="false">+I104/$I$29</f>
        <v>0.000519162162486548</v>
      </c>
      <c r="K104" s="403" t="n">
        <v>1231750</v>
      </c>
      <c r="L104" s="381" t="n">
        <f aca="false">+K104/$K$29</f>
        <v>0.000274090486268173</v>
      </c>
      <c r="M104" s="403" t="n">
        <v>1818008</v>
      </c>
      <c r="N104" s="381" t="n">
        <f aca="false">+M104/$M$29</f>
        <v>0.000492221695591466</v>
      </c>
      <c r="O104" s="403" t="n">
        <v>1807258.45454545</v>
      </c>
      <c r="P104" s="381" t="n">
        <f aca="false">+O104/$O$29</f>
        <v>0.000994294887936004</v>
      </c>
      <c r="Q104" s="403" t="n">
        <v>153500</v>
      </c>
      <c r="R104" s="381" t="n">
        <f aca="false">+Q104/$Q$29</f>
        <v>0.000142982113058749</v>
      </c>
      <c r="S104" s="403" t="n">
        <v>0</v>
      </c>
      <c r="T104" s="381" t="e">
        <f aca="false">+S104/$S$29</f>
        <v>#DIV/0!</v>
      </c>
      <c r="U104" s="403" t="n">
        <v>15018</v>
      </c>
      <c r="V104" s="381" t="n">
        <f aca="false">+U104/$U$29</f>
        <v>0.000381579555218833</v>
      </c>
      <c r="W104" s="403" t="n">
        <v>0</v>
      </c>
      <c r="X104" s="381" t="e">
        <f aca="false">+W104/$W$29</f>
        <v>#DIV/0!</v>
      </c>
      <c r="Y104" s="403" t="n">
        <v>2000</v>
      </c>
      <c r="Z104" s="381" t="n">
        <f aca="false">+Y104/$Y$29</f>
        <v>0.000108062175045988</v>
      </c>
      <c r="AA104" s="403" t="n">
        <v>650.28</v>
      </c>
      <c r="AB104" s="381" t="n">
        <f aca="false">+AA104/$AA$29</f>
        <v>4.37907300352807E-006</v>
      </c>
      <c r="AC104" s="403" t="n">
        <v>0</v>
      </c>
      <c r="AD104" s="381" t="e">
        <f aca="false">+AC104/$AC$29</f>
        <v>#DIV/0!</v>
      </c>
      <c r="AE104" s="382" t="n">
        <v>0</v>
      </c>
      <c r="AF104" s="381" t="n">
        <f aca="false">+AE104/$AG$29</f>
        <v>0</v>
      </c>
      <c r="AG104" s="380" t="n">
        <f aca="false">K104+M104+O104+Q104+S104+I104+U104+W104+Y104+AA104+AC104+AE104</f>
        <v>16173931.2705736</v>
      </c>
      <c r="AH104" s="381" t="n">
        <f aca="false">+AG104/$AG$29</f>
        <v>0.000493804733956032</v>
      </c>
      <c r="AI104" s="335"/>
      <c r="AJ104" s="336"/>
      <c r="AK104" s="383"/>
      <c r="AL104" s="384"/>
      <c r="AM104" s="385"/>
      <c r="AN104" s="371"/>
      <c r="AO104" s="372"/>
      <c r="AP104" s="357"/>
    </row>
    <row r="105" s="373" customFormat="true" ht="15.75" hidden="false" customHeight="false" outlineLevel="0" collapsed="false">
      <c r="A105" s="342"/>
      <c r="B105" s="330"/>
      <c r="C105" s="401" t="n">
        <v>920100</v>
      </c>
      <c r="D105" s="402" t="s">
        <v>357</v>
      </c>
      <c r="E105" s="403" t="n">
        <v>-252.392</v>
      </c>
      <c r="F105" s="404" t="n">
        <f aca="false">+E105/$E$29</f>
        <v>-3.45441585147629E-008</v>
      </c>
      <c r="G105" s="403" t="n">
        <v>-108.168</v>
      </c>
      <c r="H105" s="404" t="n">
        <f aca="false">+G105/$G$29</f>
        <v>-7.63770978048912E-009</v>
      </c>
      <c r="I105" s="380" t="n">
        <f aca="false">E105+G105</f>
        <v>-360.56</v>
      </c>
      <c r="J105" s="381" t="n">
        <f aca="false">+I105/$I$29</f>
        <v>-1.67946676968715E-008</v>
      </c>
      <c r="K105" s="403" t="n">
        <v>-119.67</v>
      </c>
      <c r="L105" s="381" t="n">
        <f aca="false">+K105/$K$29</f>
        <v>-2.66291118260299E-008</v>
      </c>
      <c r="M105" s="403" t="n">
        <v>0</v>
      </c>
      <c r="N105" s="381" t="n">
        <f aca="false">+M105/$M$29</f>
        <v>0</v>
      </c>
      <c r="O105" s="403" t="n">
        <v>0</v>
      </c>
      <c r="P105" s="381" t="n">
        <f aca="false">+O105/$O$29</f>
        <v>0</v>
      </c>
      <c r="Q105" s="403" t="n">
        <v>0</v>
      </c>
      <c r="R105" s="381" t="n">
        <f aca="false">+Q105/$Q$29</f>
        <v>0</v>
      </c>
      <c r="S105" s="403" t="n">
        <v>0</v>
      </c>
      <c r="T105" s="381" t="e">
        <f aca="false">+S105/$S$29</f>
        <v>#DIV/0!</v>
      </c>
      <c r="U105" s="403" t="n">
        <v>0</v>
      </c>
      <c r="V105" s="381" t="n">
        <f aca="false">+U105/$U$29</f>
        <v>0</v>
      </c>
      <c r="W105" s="403" t="n">
        <v>0</v>
      </c>
      <c r="X105" s="381" t="e">
        <f aca="false">+W105/$W$29</f>
        <v>#DIV/0!</v>
      </c>
      <c r="Y105" s="403" t="n">
        <v>0</v>
      </c>
      <c r="Z105" s="381" t="n">
        <f aca="false">+Y105/$Y$29</f>
        <v>0</v>
      </c>
      <c r="AA105" s="403" t="n">
        <v>0</v>
      </c>
      <c r="AB105" s="381" t="n">
        <f aca="false">+AA105/$AA$29</f>
        <v>0</v>
      </c>
      <c r="AC105" s="403" t="n">
        <v>0</v>
      </c>
      <c r="AD105" s="381" t="e">
        <f aca="false">+AC105/$AC$29</f>
        <v>#DIV/0!</v>
      </c>
      <c r="AE105" s="382" t="n">
        <v>0</v>
      </c>
      <c r="AF105" s="381" t="n">
        <f aca="false">+AE105/$AG$29</f>
        <v>0</v>
      </c>
      <c r="AG105" s="380" t="n">
        <f aca="false">K105+M105+O105+Q105+S105+I105+U105+W105+Y105+AA105+AC105+AE105</f>
        <v>-480.23</v>
      </c>
      <c r="AH105" s="381" t="n">
        <f aca="false">+AG105/$AG$29</f>
        <v>-1.46618557616323E-008</v>
      </c>
      <c r="AI105" s="335"/>
      <c r="AJ105" s="336"/>
      <c r="AK105" s="383"/>
      <c r="AL105" s="384"/>
      <c r="AM105" s="385"/>
      <c r="AN105" s="371"/>
      <c r="AO105" s="372"/>
    </row>
    <row r="106" s="357" customFormat="true" ht="15.75" hidden="false" customHeight="false" outlineLevel="0" collapsed="false">
      <c r="A106" s="342"/>
      <c r="B106" s="330"/>
      <c r="C106" s="416" t="n">
        <v>920101</v>
      </c>
      <c r="D106" s="402" t="s">
        <v>917</v>
      </c>
      <c r="E106" s="403" t="n">
        <v>0</v>
      </c>
      <c r="F106" s="404" t="n">
        <f aca="false">+E106/$E$29</f>
        <v>0</v>
      </c>
      <c r="G106" s="403" t="n">
        <v>0</v>
      </c>
      <c r="H106" s="404" t="n">
        <f aca="false">+G106/$G$29</f>
        <v>0</v>
      </c>
      <c r="I106" s="380" t="n">
        <f aca="false">E106+G106</f>
        <v>0</v>
      </c>
      <c r="J106" s="381" t="n">
        <f aca="false">+I106/$I$29</f>
        <v>0</v>
      </c>
      <c r="K106" s="403" t="n">
        <v>0</v>
      </c>
      <c r="L106" s="381" t="n">
        <f aca="false">+K106/$K$29</f>
        <v>0</v>
      </c>
      <c r="M106" s="403" t="n">
        <v>0</v>
      </c>
      <c r="N106" s="381" t="n">
        <f aca="false">+M106/$M$29</f>
        <v>0</v>
      </c>
      <c r="O106" s="403" t="n">
        <v>0</v>
      </c>
      <c r="P106" s="381" t="n">
        <f aca="false">+O106/$O$29</f>
        <v>0</v>
      </c>
      <c r="Q106" s="403" t="n">
        <v>0</v>
      </c>
      <c r="R106" s="381" t="n">
        <f aca="false">+Q106/$Q$29</f>
        <v>0</v>
      </c>
      <c r="S106" s="403" t="n">
        <v>0</v>
      </c>
      <c r="T106" s="381" t="e">
        <f aca="false">+S106/$S$29</f>
        <v>#DIV/0!</v>
      </c>
      <c r="U106" s="403" t="n">
        <v>0</v>
      </c>
      <c r="V106" s="381" t="n">
        <f aca="false">+U106/$U$29</f>
        <v>0</v>
      </c>
      <c r="W106" s="403" t="n">
        <v>0</v>
      </c>
      <c r="X106" s="381" t="e">
        <f aca="false">+W106/$W$29</f>
        <v>#DIV/0!</v>
      </c>
      <c r="Y106" s="403" t="n">
        <v>0</v>
      </c>
      <c r="Z106" s="381" t="n">
        <f aca="false">+Y106/$Y$29</f>
        <v>0</v>
      </c>
      <c r="AA106" s="403" t="n">
        <v>0</v>
      </c>
      <c r="AB106" s="381" t="n">
        <f aca="false">+AA106/$AA$29</f>
        <v>0</v>
      </c>
      <c r="AC106" s="403" t="n">
        <v>0</v>
      </c>
      <c r="AD106" s="381" t="e">
        <f aca="false">+AC106/$AC$29</f>
        <v>#DIV/0!</v>
      </c>
      <c r="AE106" s="382" t="n">
        <v>0</v>
      </c>
      <c r="AF106" s="381" t="n">
        <f aca="false">+AE106/$AG$29</f>
        <v>0</v>
      </c>
      <c r="AG106" s="380" t="n">
        <f aca="false">K106+M106+O106+Q106+S106+I106+U106+W106+Y106+AA106+AC106+AE106</f>
        <v>0</v>
      </c>
      <c r="AH106" s="381" t="n">
        <f aca="false">+AG106/$AG$29</f>
        <v>0</v>
      </c>
      <c r="AI106" s="335"/>
      <c r="AJ106" s="336"/>
      <c r="AK106" s="383"/>
      <c r="AL106" s="384"/>
      <c r="AM106" s="385"/>
      <c r="AN106" s="371"/>
      <c r="AO106" s="356"/>
      <c r="AP106" s="373"/>
    </row>
    <row r="107" s="357" customFormat="true" ht="15.75" hidden="false" customHeight="false" outlineLevel="0" collapsed="false">
      <c r="A107" s="342"/>
      <c r="B107" s="330"/>
      <c r="C107" s="416" t="n">
        <v>929900</v>
      </c>
      <c r="D107" s="402" t="s">
        <v>358</v>
      </c>
      <c r="E107" s="403" t="n">
        <v>-5259227.27272861</v>
      </c>
      <c r="F107" s="404" t="n">
        <f aca="false">+E107/$E$29</f>
        <v>-0.000719815131122623</v>
      </c>
      <c r="G107" s="403" t="n">
        <v>-2253954.54545512</v>
      </c>
      <c r="H107" s="404" t="n">
        <f aca="false">+G107/$G$29</f>
        <v>-0.000159151049077365</v>
      </c>
      <c r="I107" s="380" t="n">
        <f aca="false">E107+G107</f>
        <v>-7513181.81818373</v>
      </c>
      <c r="J107" s="381" t="n">
        <f aca="false">+I107/$I$29</f>
        <v>-0.000349959485196839</v>
      </c>
      <c r="K107" s="403" t="n">
        <v>0</v>
      </c>
      <c r="L107" s="381" t="n">
        <f aca="false">+K107/$K$29</f>
        <v>0</v>
      </c>
      <c r="M107" s="403" t="n">
        <v>0</v>
      </c>
      <c r="N107" s="381" t="n">
        <f aca="false">+M107/$M$29</f>
        <v>0</v>
      </c>
      <c r="O107" s="403" t="n">
        <v>0</v>
      </c>
      <c r="P107" s="381" t="n">
        <f aca="false">+O107/$O$29</f>
        <v>0</v>
      </c>
      <c r="Q107" s="403" t="n">
        <v>-424</v>
      </c>
      <c r="R107" s="381" t="n">
        <f aca="false">+Q107/$Q$29</f>
        <v>-3.94947335093873E-007</v>
      </c>
      <c r="S107" s="403" t="n">
        <v>0</v>
      </c>
      <c r="T107" s="381" t="e">
        <f aca="false">+S107/$S$29</f>
        <v>#DIV/0!</v>
      </c>
      <c r="U107" s="403" t="n">
        <v>0</v>
      </c>
      <c r="V107" s="381" t="n">
        <f aca="false">+U107/$U$29</f>
        <v>0</v>
      </c>
      <c r="W107" s="403" t="n">
        <v>0</v>
      </c>
      <c r="X107" s="381" t="e">
        <f aca="false">+W107/$W$29</f>
        <v>#DIV/0!</v>
      </c>
      <c r="Y107" s="403" t="n">
        <v>0</v>
      </c>
      <c r="Z107" s="381" t="n">
        <f aca="false">+Y107/$Y$29</f>
        <v>0</v>
      </c>
      <c r="AA107" s="403" t="n">
        <v>0</v>
      </c>
      <c r="AB107" s="381" t="n">
        <f aca="false">+AA107/$AA$29</f>
        <v>0</v>
      </c>
      <c r="AC107" s="403" t="n">
        <v>0</v>
      </c>
      <c r="AD107" s="381" t="e">
        <f aca="false">+AC107/$AC$29</f>
        <v>#DIV/0!</v>
      </c>
      <c r="AE107" s="382" t="n">
        <v>0</v>
      </c>
      <c r="AF107" s="381" t="n">
        <f aca="false">+AE107/$AG$29</f>
        <v>0</v>
      </c>
      <c r="AG107" s="380" t="n">
        <f aca="false">K107+M107+O107+Q107+S107+I107+U107+W107+Y107+AA107+AC107+AE107</f>
        <v>-7513605.81818373</v>
      </c>
      <c r="AH107" s="381" t="n">
        <f aca="false">+AG107/$AG$29</f>
        <v>-0.000229397173762512</v>
      </c>
      <c r="AI107" s="335"/>
      <c r="AJ107" s="336"/>
      <c r="AK107" s="383"/>
      <c r="AL107" s="384"/>
      <c r="AM107" s="385"/>
      <c r="AN107" s="355"/>
      <c r="AO107" s="356"/>
      <c r="AP107" s="373"/>
    </row>
    <row r="108" s="357" customFormat="true" ht="15.75" hidden="false" customHeight="false" outlineLevel="0" collapsed="false">
      <c r="A108" s="342"/>
      <c r="B108" s="343"/>
      <c r="C108" s="406" t="s">
        <v>360</v>
      </c>
      <c r="D108" s="407"/>
      <c r="E108" s="405" t="n">
        <f aca="false">SUM(E100:E107)</f>
        <v>2543804.87049111</v>
      </c>
      <c r="F108" s="408" t="n">
        <f aca="false">+E108/$E$29</f>
        <v>0.000348163169501691</v>
      </c>
      <c r="G108" s="405" t="n">
        <f aca="false">SUM(G100:G107)</f>
        <v>1090202.08735333</v>
      </c>
      <c r="H108" s="408" t="n">
        <f aca="false">+G108/$G$29</f>
        <v>7.69788398166575E-005</v>
      </c>
      <c r="I108" s="405" t="n">
        <f aca="false">E108+G108</f>
        <v>3634006.95784444</v>
      </c>
      <c r="J108" s="349" t="n">
        <f aca="false">+I108/$I$29</f>
        <v>0.000169269855960496</v>
      </c>
      <c r="K108" s="405" t="n">
        <f aca="false">SUM(K100:K107)</f>
        <v>1232228.69</v>
      </c>
      <c r="L108" s="349" t="n">
        <f aca="false">+K108/$K$29</f>
        <v>0.000274197004940689</v>
      </c>
      <c r="M108" s="405" t="n">
        <f aca="false">SUM(M100:M107)</f>
        <v>1818008</v>
      </c>
      <c r="N108" s="349" t="n">
        <f aca="false">+M108/$M$29</f>
        <v>0.000492221695591466</v>
      </c>
      <c r="O108" s="405" t="n">
        <f aca="false">SUM(O100:O107)</f>
        <v>1807258.45454545</v>
      </c>
      <c r="P108" s="349" t="n">
        <f aca="false">+O108/$O$29</f>
        <v>0.000994294887936004</v>
      </c>
      <c r="Q108" s="405" t="n">
        <f aca="false">SUM(Q100:Q107)</f>
        <v>153076</v>
      </c>
      <c r="R108" s="349" t="n">
        <f aca="false">+Q108/$Q$29</f>
        <v>0.000142587165723655</v>
      </c>
      <c r="S108" s="405" t="n">
        <f aca="false">SUM(S100:S107)</f>
        <v>0</v>
      </c>
      <c r="T108" s="349" t="e">
        <f aca="false">+S108/$S$29</f>
        <v>#DIV/0!</v>
      </c>
      <c r="U108" s="405" t="n">
        <f aca="false">SUM(U100:U107)</f>
        <v>15018</v>
      </c>
      <c r="V108" s="349" t="n">
        <f aca="false">+U108/$U$29</f>
        <v>0.000381579555218833</v>
      </c>
      <c r="W108" s="405" t="n">
        <f aca="false">SUM(W100:W107)</f>
        <v>0</v>
      </c>
      <c r="X108" s="349" t="e">
        <f aca="false">+W108/$W$29</f>
        <v>#DIV/0!</v>
      </c>
      <c r="Y108" s="405" t="n">
        <f aca="false">SUM(Y100:Y107)</f>
        <v>2000</v>
      </c>
      <c r="Z108" s="349" t="n">
        <f aca="false">+Y108/$Y$29</f>
        <v>0.000108062175045988</v>
      </c>
      <c r="AA108" s="405" t="n">
        <f aca="false">SUM(AA100:AA107)</f>
        <v>650.28</v>
      </c>
      <c r="AB108" s="349" t="n">
        <f aca="false">+AA108/$AA$29</f>
        <v>4.37907300352807E-006</v>
      </c>
      <c r="AC108" s="405" t="n">
        <f aca="false">SUM(AC100:AC107)</f>
        <v>0</v>
      </c>
      <c r="AD108" s="349" t="e">
        <f aca="false">+AC108/$AC$29</f>
        <v>#DIV/0!</v>
      </c>
      <c r="AE108" s="405" t="n">
        <f aca="false">SUM(AE100:AE107)</f>
        <v>-0.353599138557911</v>
      </c>
      <c r="AF108" s="349" t="n">
        <f aca="false">+AE108/$AG$29</f>
        <v>-1.07957011577235E-011</v>
      </c>
      <c r="AG108" s="350" t="n">
        <f aca="false">K108+M108+O108+Q108+S108+I108+U108+W108+Y108+AA108+AC108+AE108</f>
        <v>8662246.02879076</v>
      </c>
      <c r="AH108" s="349" t="n">
        <f aca="false">+AG108/$AG$29</f>
        <v>0.000264466197126174</v>
      </c>
      <c r="AI108" s="352"/>
      <c r="AJ108" s="336" t="n">
        <v>-0.00307655334472656</v>
      </c>
      <c r="AK108" s="383"/>
      <c r="AL108" s="384"/>
      <c r="AM108" s="385"/>
      <c r="AN108" s="307"/>
      <c r="AO108" s="356"/>
      <c r="AP108" s="373"/>
    </row>
    <row r="109" s="357" customFormat="true" ht="15.75" hidden="false" customHeight="false" outlineLevel="0" collapsed="false">
      <c r="A109" s="342"/>
      <c r="B109" s="330"/>
      <c r="C109" s="396"/>
      <c r="D109" s="397"/>
      <c r="E109" s="380"/>
      <c r="F109" s="379"/>
      <c r="G109" s="380"/>
      <c r="H109" s="379"/>
      <c r="I109" s="380"/>
      <c r="J109" s="381"/>
      <c r="K109" s="398"/>
      <c r="L109" s="381"/>
      <c r="M109" s="380"/>
      <c r="N109" s="381"/>
      <c r="O109" s="380"/>
      <c r="P109" s="381"/>
      <c r="Q109" s="380"/>
      <c r="R109" s="381"/>
      <c r="S109" s="380"/>
      <c r="T109" s="381"/>
      <c r="U109" s="380"/>
      <c r="V109" s="381"/>
      <c r="W109" s="380"/>
      <c r="X109" s="381"/>
      <c r="Y109" s="380"/>
      <c r="Z109" s="381"/>
      <c r="AA109" s="380"/>
      <c r="AB109" s="381"/>
      <c r="AC109" s="380"/>
      <c r="AD109" s="381"/>
      <c r="AE109" s="380"/>
      <c r="AF109" s="381"/>
      <c r="AG109" s="380"/>
      <c r="AH109" s="381"/>
      <c r="AI109" s="335"/>
      <c r="AJ109" s="336"/>
      <c r="AK109" s="383"/>
      <c r="AL109" s="384"/>
      <c r="AM109" s="385"/>
      <c r="AN109" s="307"/>
      <c r="AO109" s="356"/>
      <c r="AP109" s="373"/>
    </row>
    <row r="110" s="357" customFormat="true" ht="15.75" hidden="false" customHeight="false" outlineLevel="0" collapsed="false">
      <c r="A110" s="342"/>
      <c r="B110" s="343"/>
      <c r="C110" s="406" t="s">
        <v>362</v>
      </c>
      <c r="D110" s="407"/>
      <c r="E110" s="405" t="n">
        <f aca="false">E98+E108</f>
        <v>-201013058.8621</v>
      </c>
      <c r="F110" s="408" t="n">
        <f aca="false">+E110/$E$29</f>
        <v>-0.0275120723670709</v>
      </c>
      <c r="G110" s="405" t="n">
        <f aca="false">G98+G108</f>
        <v>175288606.909627</v>
      </c>
      <c r="H110" s="408" t="n">
        <f aca="false">+G110/$G$29</f>
        <v>0.0123770755436171</v>
      </c>
      <c r="I110" s="405" t="n">
        <f aca="false">E110+G110</f>
        <v>-25724451.952473</v>
      </c>
      <c r="J110" s="349" t="n">
        <f aca="false">+I110/$I$29</f>
        <v>-0.0011982294825436</v>
      </c>
      <c r="K110" s="405" t="n">
        <f aca="false">K98+K108</f>
        <v>112739083.726619</v>
      </c>
      <c r="L110" s="349" t="n">
        <f aca="false">+K110/$K$29</f>
        <v>0.0250868360300851</v>
      </c>
      <c r="M110" s="405" t="n">
        <f aca="false">M98+M108</f>
        <v>-76845667.5231491</v>
      </c>
      <c r="N110" s="349" t="n">
        <f aca="false">+M110/$M$29</f>
        <v>-0.0208057966560667</v>
      </c>
      <c r="O110" s="405" t="n">
        <f aca="false">O98+O108</f>
        <v>46634554.9318185</v>
      </c>
      <c r="P110" s="349" t="n">
        <f aca="false">+O110/$O$29</f>
        <v>0.0256568170718781</v>
      </c>
      <c r="Q110" s="405" t="n">
        <f aca="false">Q98+Q108</f>
        <v>-13658634.5498738</v>
      </c>
      <c r="R110" s="349" t="n">
        <f aca="false">+Q110/$Q$29</f>
        <v>-0.0127227389539947</v>
      </c>
      <c r="S110" s="405" t="n">
        <f aca="false">S98+S108</f>
        <v>0</v>
      </c>
      <c r="T110" s="349" t="e">
        <f aca="false">+S110/$S$29</f>
        <v>#DIV/0!</v>
      </c>
      <c r="U110" s="405" t="n">
        <f aca="false">U98+U108</f>
        <v>4727129.03030303</v>
      </c>
      <c r="V110" s="349" t="n">
        <f aca="false">+U110/$U$29</f>
        <v>0.120107590414507</v>
      </c>
      <c r="W110" s="405" t="n">
        <f aca="false">W98+W108</f>
        <v>0</v>
      </c>
      <c r="X110" s="349" t="e">
        <f aca="false">+W110/$W$29</f>
        <v>#DIV/0!</v>
      </c>
      <c r="Y110" s="405" t="n">
        <f aca="false">Y98+Y108</f>
        <v>-224626.719696972</v>
      </c>
      <c r="Z110" s="349" t="n">
        <f aca="false">+Y110/$Y$29</f>
        <v>-0.0121368259519501</v>
      </c>
      <c r="AA110" s="405" t="n">
        <f aca="false">AA98+AA108</f>
        <v>4243244.50727274</v>
      </c>
      <c r="AB110" s="349" t="n">
        <f aca="false">+AA110/$AA$29</f>
        <v>0.0285745793645304</v>
      </c>
      <c r="AC110" s="405" t="n">
        <f aca="false">AC98+AC108</f>
        <v>0</v>
      </c>
      <c r="AD110" s="349" t="e">
        <f aca="false">+AC110/$AC$29</f>
        <v>#DIV/0!</v>
      </c>
      <c r="AE110" s="405" t="n">
        <f aca="false">AE98+AE108</f>
        <v>-845685883.903599</v>
      </c>
      <c r="AF110" s="349" t="n">
        <f aca="false">+AE110/$AG$29</f>
        <v>-0.0258195540666829</v>
      </c>
      <c r="AG110" s="350" t="n">
        <f aca="false">K110+M110+O110+Q110+S110+I110+U110+W110+Y110+AA110+AC110+AE110</f>
        <v>-793795252.452779</v>
      </c>
      <c r="AH110" s="349" t="n">
        <f aca="false">+AG110/$AG$29</f>
        <v>-0.0242352862081319</v>
      </c>
      <c r="AI110" s="352"/>
      <c r="AJ110" s="336" t="n">
        <v>-0.00282168388366699</v>
      </c>
      <c r="AK110" s="383"/>
      <c r="AL110" s="384"/>
      <c r="AM110" s="385"/>
      <c r="AN110" s="417"/>
      <c r="AO110" s="372"/>
      <c r="AP110" s="373"/>
    </row>
    <row r="111" s="357" customFormat="true" ht="15.75" hidden="false" customHeight="false" outlineLevel="0" collapsed="false">
      <c r="A111" s="342"/>
      <c r="B111" s="343"/>
      <c r="C111" s="387"/>
      <c r="D111" s="388"/>
      <c r="E111" s="414"/>
      <c r="F111" s="408"/>
      <c r="G111" s="414"/>
      <c r="H111" s="408"/>
      <c r="I111" s="405"/>
      <c r="J111" s="349"/>
      <c r="K111" s="405"/>
      <c r="L111" s="349"/>
      <c r="M111" s="405"/>
      <c r="N111" s="349"/>
      <c r="O111" s="403"/>
      <c r="P111" s="349"/>
      <c r="Q111" s="405"/>
      <c r="R111" s="349"/>
      <c r="S111" s="405"/>
      <c r="T111" s="349"/>
      <c r="U111" s="405"/>
      <c r="V111" s="349"/>
      <c r="W111" s="405"/>
      <c r="X111" s="349"/>
      <c r="Y111" s="405"/>
      <c r="Z111" s="349"/>
      <c r="AA111" s="405"/>
      <c r="AB111" s="349"/>
      <c r="AC111" s="405"/>
      <c r="AD111" s="349"/>
      <c r="AE111" s="351"/>
      <c r="AF111" s="349"/>
      <c r="AG111" s="380"/>
      <c r="AH111" s="349"/>
      <c r="AI111" s="352"/>
      <c r="AJ111" s="336"/>
      <c r="AK111" s="383"/>
      <c r="AL111" s="384"/>
      <c r="AM111" s="385"/>
      <c r="AN111" s="418"/>
      <c r="AO111" s="372"/>
      <c r="AP111" s="373"/>
    </row>
    <row r="112" s="357" customFormat="true" ht="15.75" hidden="false" customHeight="false" outlineLevel="0" collapsed="false">
      <c r="A112" s="329"/>
      <c r="B112" s="330"/>
      <c r="C112" s="419" t="n">
        <v>821008</v>
      </c>
      <c r="D112" s="420" t="s">
        <v>364</v>
      </c>
      <c r="E112" s="403" t="n">
        <v>0</v>
      </c>
      <c r="F112" s="421" t="n">
        <f aca="false">+E112/$E$29</f>
        <v>0</v>
      </c>
      <c r="G112" s="403" t="n">
        <v>0</v>
      </c>
      <c r="H112" s="421" t="n">
        <f aca="false">+G112/$G$29</f>
        <v>0</v>
      </c>
      <c r="I112" s="380" t="n">
        <f aca="false">E112+G112</f>
        <v>0</v>
      </c>
      <c r="J112" s="381" t="n">
        <f aca="false">+I112/$I$29</f>
        <v>0</v>
      </c>
      <c r="K112" s="403" t="n">
        <v>0</v>
      </c>
      <c r="L112" s="381" t="n">
        <f aca="false">+K112/$K$29</f>
        <v>0</v>
      </c>
      <c r="M112" s="403" t="n">
        <v>0</v>
      </c>
      <c r="N112" s="381" t="n">
        <f aca="false">+M112/$M$29</f>
        <v>0</v>
      </c>
      <c r="O112" s="403" t="n">
        <v>0</v>
      </c>
      <c r="P112" s="381" t="n">
        <f aca="false">+O112/$O$29</f>
        <v>0</v>
      </c>
      <c r="Q112" s="403" t="n">
        <v>0</v>
      </c>
      <c r="R112" s="381" t="n">
        <f aca="false">+Q112/$Q$29</f>
        <v>0</v>
      </c>
      <c r="S112" s="403" t="n">
        <v>0</v>
      </c>
      <c r="T112" s="381" t="e">
        <f aca="false">+S112/$S$29</f>
        <v>#DIV/0!</v>
      </c>
      <c r="U112" s="403" t="n">
        <v>0</v>
      </c>
      <c r="V112" s="381" t="n">
        <f aca="false">+U112/$U$29</f>
        <v>0</v>
      </c>
      <c r="W112" s="403" t="n">
        <v>0</v>
      </c>
      <c r="X112" s="381" t="e">
        <f aca="false">+W112/$W$29</f>
        <v>#DIV/0!</v>
      </c>
      <c r="Y112" s="403" t="n">
        <v>0</v>
      </c>
      <c r="Z112" s="381" t="n">
        <f aca="false">+Y112/$Y$29</f>
        <v>0</v>
      </c>
      <c r="AA112" s="403" t="n">
        <v>0</v>
      </c>
      <c r="AB112" s="381" t="n">
        <f aca="false">+AA112/$AA$29</f>
        <v>0</v>
      </c>
      <c r="AC112" s="380" t="n">
        <v>0</v>
      </c>
      <c r="AD112" s="381" t="e">
        <f aca="false">+AC112/$AC$29</f>
        <v>#DIV/0!</v>
      </c>
      <c r="AE112" s="382" t="n">
        <v>0</v>
      </c>
      <c r="AF112" s="381" t="n">
        <f aca="false">+AE112/$AG$29</f>
        <v>0</v>
      </c>
      <c r="AG112" s="380" t="n">
        <f aca="false">K112+M112+O112+Q112+S112+I112+U112+W112+Y112+AA112+AC112+AE112</f>
        <v>0</v>
      </c>
      <c r="AH112" s="381" t="n">
        <f aca="false">+AG112/$AG$29</f>
        <v>0</v>
      </c>
      <c r="AI112" s="335"/>
      <c r="AJ112" s="336"/>
      <c r="AK112" s="383"/>
      <c r="AL112" s="384"/>
      <c r="AM112" s="385"/>
      <c r="AN112" s="418"/>
      <c r="AO112" s="372"/>
      <c r="AP112" s="373"/>
    </row>
    <row r="113" s="373" customFormat="true" ht="15.75" hidden="false" customHeight="false" outlineLevel="0" collapsed="false">
      <c r="A113" s="342"/>
      <c r="B113" s="330"/>
      <c r="C113" s="396"/>
      <c r="D113" s="397"/>
      <c r="E113" s="377"/>
      <c r="F113" s="379"/>
      <c r="G113" s="377"/>
      <c r="H113" s="379"/>
      <c r="I113" s="380"/>
      <c r="J113" s="381"/>
      <c r="K113" s="380"/>
      <c r="L113" s="381"/>
      <c r="M113" s="380"/>
      <c r="N113" s="381"/>
      <c r="O113" s="380"/>
      <c r="P113" s="381"/>
      <c r="Q113" s="380"/>
      <c r="R113" s="381"/>
      <c r="S113" s="380"/>
      <c r="T113" s="381"/>
      <c r="U113" s="403"/>
      <c r="V113" s="381"/>
      <c r="W113" s="380"/>
      <c r="X113" s="381"/>
      <c r="Y113" s="380"/>
      <c r="Z113" s="381"/>
      <c r="AA113" s="380"/>
      <c r="AB113" s="381"/>
      <c r="AC113" s="380"/>
      <c r="AD113" s="381"/>
      <c r="AE113" s="382"/>
      <c r="AF113" s="381"/>
      <c r="AG113" s="380"/>
      <c r="AH113" s="381"/>
      <c r="AI113" s="335"/>
      <c r="AJ113" s="336"/>
      <c r="AK113" s="383"/>
      <c r="AL113" s="384"/>
      <c r="AM113" s="385"/>
      <c r="AN113" s="418"/>
      <c r="AO113" s="372"/>
    </row>
    <row r="114" s="423" customFormat="true" ht="15.75" hidden="false" customHeight="false" outlineLevel="0" collapsed="false">
      <c r="A114" s="342"/>
      <c r="B114" s="343"/>
      <c r="C114" s="406" t="s">
        <v>365</v>
      </c>
      <c r="D114" s="407"/>
      <c r="E114" s="405" t="n">
        <f aca="false">+E110-E112</f>
        <v>-201013058.8621</v>
      </c>
      <c r="F114" s="408" t="n">
        <f aca="false">+E114/$E$29</f>
        <v>-0.0275120723670709</v>
      </c>
      <c r="G114" s="405" t="n">
        <f aca="false">+G110-G112</f>
        <v>175288606.909627</v>
      </c>
      <c r="H114" s="408" t="n">
        <f aca="false">+G114/$G$29</f>
        <v>0.0123770755436171</v>
      </c>
      <c r="I114" s="405" t="n">
        <f aca="false">E114+G114</f>
        <v>-25724451.952473</v>
      </c>
      <c r="J114" s="422" t="n">
        <f aca="false">+I114/$I$29</f>
        <v>-0.0011982294825436</v>
      </c>
      <c r="K114" s="405" t="n">
        <f aca="false">+K110-K112</f>
        <v>112739083.726619</v>
      </c>
      <c r="L114" s="349" t="n">
        <f aca="false">+K114/$K$29</f>
        <v>0.0250868360300851</v>
      </c>
      <c r="M114" s="405" t="n">
        <f aca="false">+M110-M112</f>
        <v>-76845667.5231491</v>
      </c>
      <c r="N114" s="349" t="n">
        <f aca="false">+M114/$M$29</f>
        <v>-0.0208057966560667</v>
      </c>
      <c r="O114" s="405" t="n">
        <f aca="false">+O110-O112</f>
        <v>46634554.9318185</v>
      </c>
      <c r="P114" s="349" t="n">
        <f aca="false">+O114/$O$29</f>
        <v>0.0256568170718781</v>
      </c>
      <c r="Q114" s="405" t="n">
        <f aca="false">+Q110-Q112</f>
        <v>-13658634.5498738</v>
      </c>
      <c r="R114" s="349" t="n">
        <f aca="false">+Q114/$Q$29</f>
        <v>-0.0127227389539947</v>
      </c>
      <c r="S114" s="405" t="n">
        <f aca="false">+S110-S112</f>
        <v>0</v>
      </c>
      <c r="T114" s="349" t="e">
        <f aca="false">+S114/$S$29</f>
        <v>#DIV/0!</v>
      </c>
      <c r="U114" s="405" t="n">
        <f aca="false">+U110-U112</f>
        <v>4727129.03030303</v>
      </c>
      <c r="V114" s="349" t="n">
        <f aca="false">+U114/$U$29</f>
        <v>0.120107590414507</v>
      </c>
      <c r="W114" s="405" t="n">
        <f aca="false">+W110-W112</f>
        <v>0</v>
      </c>
      <c r="X114" s="349" t="e">
        <f aca="false">+W114/$W$29</f>
        <v>#DIV/0!</v>
      </c>
      <c r="Y114" s="405" t="n">
        <f aca="false">+Y110-Y112</f>
        <v>-224626.719696972</v>
      </c>
      <c r="Z114" s="349" t="n">
        <f aca="false">+Y114/$Y$29</f>
        <v>-0.0121368259519501</v>
      </c>
      <c r="AA114" s="405" t="n">
        <f aca="false">+AA110-AA112</f>
        <v>4243244.50727274</v>
      </c>
      <c r="AB114" s="349" t="n">
        <f aca="false">+AA114/$AA$29</f>
        <v>0.0285745793645304</v>
      </c>
      <c r="AC114" s="405" t="n">
        <f aca="false">+AC110-AC112</f>
        <v>0</v>
      </c>
      <c r="AD114" s="349" t="e">
        <f aca="false">+AC114/$AC$29</f>
        <v>#DIV/0!</v>
      </c>
      <c r="AE114" s="405" t="n">
        <f aca="false">+AE110-AE112</f>
        <v>-845685883.903599</v>
      </c>
      <c r="AF114" s="349" t="n">
        <f aca="false">+AE114/$AG$29</f>
        <v>-0.0258195540666829</v>
      </c>
      <c r="AG114" s="350" t="n">
        <f aca="false">K114+M114+O114+Q114+S114+I114+U114+W114+Y114+AA114+AC114+AE114</f>
        <v>-793795252.452779</v>
      </c>
      <c r="AH114" s="349" t="n">
        <f aca="false">+AG114/$AG$29</f>
        <v>-0.0242352862081319</v>
      </c>
      <c r="AI114" s="352"/>
      <c r="AJ114" s="353" t="n">
        <v>-0.00282168388366699</v>
      </c>
      <c r="AK114" s="383"/>
      <c r="AL114" s="384"/>
      <c r="AM114" s="385"/>
      <c r="AN114" s="307"/>
      <c r="AO114" s="372"/>
      <c r="AP114" s="357"/>
    </row>
    <row r="115" s="357" customFormat="true" ht="18" hidden="false" customHeight="true" outlineLevel="0" collapsed="false">
      <c r="A115" s="329"/>
      <c r="B115" s="424"/>
      <c r="C115" s="425"/>
      <c r="D115" s="425"/>
      <c r="E115" s="426"/>
      <c r="F115" s="427"/>
      <c r="G115" s="426"/>
      <c r="H115" s="428"/>
      <c r="I115" s="429"/>
      <c r="J115" s="427"/>
      <c r="K115" s="429"/>
      <c r="L115" s="427"/>
      <c r="M115" s="429"/>
      <c r="N115" s="427"/>
      <c r="O115" s="430"/>
      <c r="P115" s="427"/>
      <c r="Q115" s="429"/>
      <c r="R115" s="427"/>
      <c r="S115" s="429"/>
      <c r="T115" s="427"/>
      <c r="U115" s="429"/>
      <c r="V115" s="427"/>
      <c r="W115" s="429"/>
      <c r="X115" s="427"/>
      <c r="Y115" s="429"/>
      <c r="Z115" s="427"/>
      <c r="AA115" s="429"/>
      <c r="AB115" s="427"/>
      <c r="AC115" s="429"/>
      <c r="AD115" s="427"/>
      <c r="AE115" s="431"/>
      <c r="AF115" s="427"/>
      <c r="AG115" s="429"/>
      <c r="AH115" s="427"/>
      <c r="AI115" s="432"/>
      <c r="AJ115" s="353"/>
      <c r="AK115" s="383"/>
      <c r="AL115" s="384"/>
      <c r="AM115" s="385"/>
      <c r="AN115" s="307"/>
      <c r="AO115" s="356"/>
    </row>
    <row r="116" s="373" customFormat="true" ht="15.75" hidden="false" customHeight="false" outlineLevel="0" collapsed="false">
      <c r="A116" s="433"/>
      <c r="B116" s="329"/>
      <c r="C116" s="434"/>
      <c r="D116" s="434"/>
      <c r="E116" s="435"/>
      <c r="F116" s="436"/>
      <c r="G116" s="435"/>
      <c r="H116" s="437"/>
      <c r="I116" s="438"/>
      <c r="J116" s="436"/>
      <c r="K116" s="438"/>
      <c r="L116" s="436"/>
      <c r="M116" s="438"/>
      <c r="N116" s="436"/>
      <c r="O116" s="439"/>
      <c r="P116" s="436"/>
      <c r="Q116" s="438"/>
      <c r="R116" s="436"/>
      <c r="S116" s="438"/>
      <c r="T116" s="436"/>
      <c r="U116" s="438"/>
      <c r="V116" s="436"/>
      <c r="W116" s="438"/>
      <c r="X116" s="436"/>
      <c r="Y116" s="438"/>
      <c r="Z116" s="436"/>
      <c r="AA116" s="438"/>
      <c r="AB116" s="436"/>
      <c r="AC116" s="438"/>
      <c r="AD116" s="436"/>
      <c r="AE116" s="440"/>
      <c r="AF116" s="436"/>
      <c r="AG116" s="433"/>
      <c r="AH116" s="436"/>
      <c r="AI116" s="329"/>
      <c r="AJ116" s="336"/>
      <c r="AK116" s="306"/>
      <c r="AL116" s="19"/>
      <c r="AM116" s="83"/>
      <c r="AN116" s="307"/>
      <c r="AO116" s="308"/>
      <c r="AP116" s="423"/>
    </row>
    <row r="117" s="450" customFormat="true" ht="15.75" hidden="false" customHeight="false" outlineLevel="0" collapsed="false">
      <c r="A117" s="441"/>
      <c r="B117" s="441"/>
      <c r="C117" s="442"/>
      <c r="D117" s="442"/>
      <c r="E117" s="443"/>
      <c r="F117" s="444"/>
      <c r="G117" s="443"/>
      <c r="H117" s="445"/>
      <c r="I117" s="446"/>
      <c r="J117" s="444"/>
      <c r="K117" s="446"/>
      <c r="L117" s="444"/>
      <c r="M117" s="446"/>
      <c r="N117" s="444"/>
      <c r="O117" s="446"/>
      <c r="P117" s="444"/>
      <c r="Q117" s="446"/>
      <c r="R117" s="444"/>
      <c r="S117" s="446"/>
      <c r="T117" s="444"/>
      <c r="U117" s="446"/>
      <c r="V117" s="444"/>
      <c r="W117" s="446"/>
      <c r="X117" s="444"/>
      <c r="Y117" s="446"/>
      <c r="Z117" s="444"/>
      <c r="AA117" s="446"/>
      <c r="AB117" s="444"/>
      <c r="AC117" s="446"/>
      <c r="AD117" s="444"/>
      <c r="AE117" s="447"/>
      <c r="AF117" s="444"/>
      <c r="AG117" s="447" t="n">
        <v>-0.00282168388366699</v>
      </c>
      <c r="AH117" s="444"/>
      <c r="AI117" s="448"/>
      <c r="AJ117" s="305"/>
      <c r="AK117" s="449"/>
      <c r="AL117" s="19"/>
      <c r="AM117" s="83"/>
      <c r="AN117" s="307"/>
      <c r="AO117" s="308"/>
      <c r="AP117" s="357"/>
    </row>
    <row r="118" s="455" customFormat="true" ht="15.75" hidden="false" customHeight="false" outlineLevel="0" collapsed="false">
      <c r="A118" s="441"/>
      <c r="B118" s="441"/>
      <c r="C118" s="442"/>
      <c r="D118" s="442"/>
      <c r="E118" s="443"/>
      <c r="F118" s="443"/>
      <c r="G118" s="443"/>
      <c r="H118" s="443"/>
      <c r="I118" s="443"/>
      <c r="J118" s="443"/>
      <c r="K118" s="443"/>
      <c r="L118" s="443"/>
      <c r="M118" s="443"/>
      <c r="N118" s="443"/>
      <c r="O118" s="443"/>
      <c r="P118" s="443"/>
      <c r="Q118" s="443"/>
      <c r="R118" s="443"/>
      <c r="S118" s="443"/>
      <c r="T118" s="443"/>
      <c r="U118" s="443"/>
      <c r="V118" s="443"/>
      <c r="W118" s="443"/>
      <c r="X118" s="443"/>
      <c r="Y118" s="443"/>
      <c r="Z118" s="443"/>
      <c r="AA118" s="443"/>
      <c r="AB118" s="443"/>
      <c r="AC118" s="443"/>
      <c r="AD118" s="443"/>
      <c r="AE118" s="451"/>
      <c r="AF118" s="445"/>
      <c r="AG118" s="443"/>
      <c r="AH118" s="443"/>
      <c r="AI118" s="441"/>
      <c r="AJ118" s="305"/>
      <c r="AK118" s="452"/>
      <c r="AL118" s="19"/>
      <c r="AM118" s="83"/>
      <c r="AN118" s="307"/>
      <c r="AO118" s="453"/>
      <c r="AP118" s="454"/>
    </row>
    <row r="119" s="455" customFormat="true" ht="15.75" hidden="false" customHeight="false" outlineLevel="0" collapsed="false">
      <c r="A119" s="441"/>
      <c r="B119" s="441"/>
      <c r="C119" s="442"/>
      <c r="D119" s="442"/>
      <c r="E119" s="443"/>
      <c r="F119" s="444"/>
      <c r="G119" s="443"/>
      <c r="H119" s="445"/>
      <c r="I119" s="446"/>
      <c r="J119" s="444"/>
      <c r="K119" s="446"/>
      <c r="L119" s="444"/>
      <c r="M119" s="446"/>
      <c r="N119" s="444"/>
      <c r="O119" s="446"/>
      <c r="P119" s="444"/>
      <c r="Q119" s="446"/>
      <c r="R119" s="444"/>
      <c r="S119" s="446"/>
      <c r="T119" s="444"/>
      <c r="U119" s="446"/>
      <c r="V119" s="444"/>
      <c r="W119" s="446"/>
      <c r="X119" s="444"/>
      <c r="Y119" s="446"/>
      <c r="Z119" s="444"/>
      <c r="AA119" s="446"/>
      <c r="AB119" s="444"/>
      <c r="AC119" s="446"/>
      <c r="AD119" s="444"/>
      <c r="AE119" s="447"/>
      <c r="AF119" s="444"/>
      <c r="AG119" s="446"/>
      <c r="AH119" s="444"/>
      <c r="AI119" s="441"/>
      <c r="AJ119" s="456"/>
      <c r="AK119" s="452"/>
      <c r="AL119" s="19"/>
      <c r="AM119" s="83"/>
      <c r="AN119" s="307"/>
      <c r="AO119" s="453"/>
    </row>
    <row r="120" s="455" customFormat="true" ht="15.75" hidden="false" customHeight="false" outlineLevel="0" collapsed="false">
      <c r="A120" s="295"/>
      <c r="B120" s="295"/>
      <c r="C120" s="457"/>
      <c r="D120" s="457"/>
      <c r="E120" s="458"/>
      <c r="F120" s="458"/>
      <c r="G120" s="458"/>
      <c r="H120" s="458"/>
      <c r="I120" s="458"/>
      <c r="J120" s="458"/>
      <c r="K120" s="458"/>
      <c r="L120" s="458"/>
      <c r="M120" s="458"/>
      <c r="N120" s="458"/>
      <c r="O120" s="458"/>
      <c r="P120" s="458"/>
      <c r="Q120" s="458"/>
      <c r="R120" s="458"/>
      <c r="S120" s="458"/>
      <c r="T120" s="458"/>
      <c r="U120" s="458"/>
      <c r="V120" s="458"/>
      <c r="W120" s="458"/>
      <c r="X120" s="458"/>
      <c r="Y120" s="458"/>
      <c r="Z120" s="458"/>
      <c r="AA120" s="458"/>
      <c r="AB120" s="458"/>
      <c r="AC120" s="458"/>
      <c r="AD120" s="458"/>
      <c r="AE120" s="459"/>
      <c r="AF120" s="460"/>
      <c r="AG120" s="458"/>
      <c r="AH120" s="458"/>
      <c r="AI120" s="461"/>
      <c r="AJ120" s="305"/>
      <c r="AK120" s="306"/>
      <c r="AL120" s="19"/>
      <c r="AM120" s="83"/>
      <c r="AN120" s="307"/>
      <c r="AO120" s="453"/>
    </row>
    <row r="121" customFormat="false" ht="15.75" hidden="false" customHeight="false" outlineLevel="0" collapsed="false">
      <c r="C121" s="457"/>
      <c r="D121" s="457"/>
      <c r="E121" s="458"/>
      <c r="F121" s="462"/>
      <c r="G121" s="458"/>
      <c r="H121" s="460"/>
      <c r="I121" s="461"/>
      <c r="J121" s="462"/>
      <c r="K121" s="461"/>
      <c r="L121" s="462"/>
      <c r="M121" s="461"/>
      <c r="N121" s="462"/>
      <c r="O121" s="461"/>
      <c r="P121" s="462"/>
      <c r="Q121" s="461"/>
      <c r="R121" s="462"/>
      <c r="S121" s="461"/>
      <c r="T121" s="462"/>
      <c r="U121" s="461"/>
      <c r="V121" s="462"/>
      <c r="W121" s="461"/>
      <c r="X121" s="462"/>
      <c r="Y121" s="461"/>
      <c r="Z121" s="462"/>
      <c r="AA121" s="461"/>
      <c r="AB121" s="462"/>
      <c r="AC121" s="461"/>
      <c r="AD121" s="462"/>
      <c r="AE121" s="463"/>
      <c r="AF121" s="462"/>
      <c r="AG121" s="461"/>
      <c r="AH121" s="462"/>
    </row>
    <row r="122" customFormat="false" ht="15.75" hidden="false" customHeight="false" outlineLevel="0" collapsed="false">
      <c r="C122" s="457"/>
      <c r="D122" s="457"/>
      <c r="E122" s="458"/>
      <c r="F122" s="462"/>
      <c r="G122" s="458"/>
      <c r="H122" s="460"/>
      <c r="I122" s="461"/>
      <c r="J122" s="462"/>
      <c r="K122" s="461"/>
      <c r="L122" s="462"/>
      <c r="M122" s="461"/>
      <c r="N122" s="462"/>
      <c r="O122" s="461"/>
      <c r="P122" s="462"/>
      <c r="Q122" s="461"/>
      <c r="R122" s="462"/>
      <c r="S122" s="461"/>
      <c r="T122" s="462"/>
      <c r="U122" s="461"/>
      <c r="V122" s="462"/>
      <c r="W122" s="461"/>
      <c r="X122" s="462"/>
      <c r="Y122" s="461"/>
      <c r="Z122" s="462"/>
      <c r="AA122" s="461"/>
      <c r="AB122" s="462"/>
      <c r="AC122" s="461"/>
      <c r="AD122" s="462"/>
      <c r="AE122" s="463"/>
      <c r="AF122" s="462"/>
      <c r="AG122" s="461"/>
      <c r="AH122" s="462"/>
    </row>
    <row r="123" customFormat="false" ht="15.75" hidden="false" customHeight="false" outlineLevel="0" collapsed="false">
      <c r="C123" s="457"/>
      <c r="D123" s="457"/>
      <c r="E123" s="458"/>
      <c r="F123" s="462"/>
      <c r="G123" s="458"/>
      <c r="H123" s="460"/>
      <c r="I123" s="461"/>
      <c r="J123" s="462"/>
      <c r="K123" s="461"/>
      <c r="L123" s="436"/>
      <c r="M123" s="438"/>
      <c r="N123" s="436"/>
      <c r="O123" s="439"/>
      <c r="P123" s="436"/>
      <c r="Q123" s="438"/>
      <c r="R123" s="436"/>
      <c r="S123" s="438"/>
      <c r="T123" s="436"/>
      <c r="U123" s="438"/>
      <c r="V123" s="436"/>
      <c r="W123" s="438"/>
      <c r="X123" s="436"/>
      <c r="Y123" s="438"/>
      <c r="Z123" s="436"/>
      <c r="AA123" s="438"/>
      <c r="AB123" s="436"/>
      <c r="AC123" s="438"/>
      <c r="AD123" s="436"/>
      <c r="AE123" s="440"/>
      <c r="AF123" s="436"/>
      <c r="AG123" s="461"/>
      <c r="AH123" s="462"/>
    </row>
    <row r="124" customFormat="false" ht="15.75" hidden="false" customHeight="false" outlineLevel="0" collapsed="false">
      <c r="C124" s="457"/>
      <c r="D124" s="457"/>
      <c r="E124" s="458"/>
      <c r="F124" s="462"/>
      <c r="G124" s="458"/>
      <c r="H124" s="460"/>
      <c r="I124" s="461"/>
      <c r="J124" s="462"/>
      <c r="K124" s="461"/>
      <c r="L124" s="436"/>
      <c r="M124" s="438"/>
      <c r="N124" s="436"/>
      <c r="O124" s="439"/>
      <c r="P124" s="436"/>
      <c r="Q124" s="438"/>
      <c r="R124" s="436"/>
      <c r="S124" s="438"/>
      <c r="T124" s="436"/>
      <c r="U124" s="438"/>
      <c r="V124" s="436"/>
      <c r="W124" s="438"/>
      <c r="X124" s="436"/>
      <c r="Y124" s="438"/>
      <c r="Z124" s="436"/>
      <c r="AA124" s="438"/>
      <c r="AB124" s="436"/>
      <c r="AC124" s="438"/>
      <c r="AD124" s="436"/>
      <c r="AE124" s="440"/>
      <c r="AF124" s="436"/>
      <c r="AG124" s="461"/>
      <c r="AH124" s="462"/>
    </row>
    <row r="125" customFormat="false" ht="15.75" hidden="false" customHeight="false" outlineLevel="0" collapsed="false">
      <c r="C125" s="457"/>
      <c r="D125" s="457"/>
      <c r="E125" s="458"/>
      <c r="F125" s="462"/>
      <c r="G125" s="458"/>
      <c r="H125" s="460"/>
      <c r="I125" s="461"/>
      <c r="J125" s="462"/>
      <c r="K125" s="461"/>
      <c r="L125" s="436"/>
      <c r="M125" s="438"/>
      <c r="N125" s="436"/>
      <c r="O125" s="439"/>
      <c r="P125" s="436"/>
      <c r="Q125" s="438"/>
      <c r="R125" s="436"/>
      <c r="S125" s="438"/>
      <c r="T125" s="436"/>
      <c r="U125" s="438"/>
      <c r="V125" s="436"/>
      <c r="W125" s="438"/>
      <c r="X125" s="436"/>
      <c r="Y125" s="438"/>
      <c r="Z125" s="436"/>
      <c r="AA125" s="438"/>
      <c r="AB125" s="436"/>
      <c r="AC125" s="438"/>
      <c r="AD125" s="436"/>
      <c r="AE125" s="440"/>
      <c r="AF125" s="436"/>
      <c r="AG125" s="461"/>
      <c r="AH125" s="462"/>
    </row>
    <row r="126" customFormat="false" ht="15.75" hidden="false" customHeight="false" outlineLevel="0" collapsed="false">
      <c r="C126" s="457"/>
      <c r="D126" s="457"/>
      <c r="E126" s="458"/>
      <c r="F126" s="462"/>
      <c r="G126" s="458"/>
      <c r="H126" s="460"/>
      <c r="I126" s="461"/>
      <c r="J126" s="462"/>
      <c r="K126" s="461"/>
      <c r="L126" s="436"/>
      <c r="M126" s="438"/>
      <c r="N126" s="436"/>
      <c r="O126" s="439"/>
      <c r="P126" s="436"/>
      <c r="Q126" s="438"/>
      <c r="R126" s="436"/>
      <c r="S126" s="438"/>
      <c r="T126" s="436"/>
      <c r="U126" s="438"/>
      <c r="V126" s="436"/>
      <c r="W126" s="438"/>
      <c r="X126" s="436"/>
      <c r="Y126" s="438"/>
      <c r="Z126" s="436"/>
      <c r="AA126" s="438"/>
      <c r="AB126" s="436"/>
      <c r="AC126" s="438"/>
      <c r="AD126" s="436"/>
      <c r="AE126" s="440"/>
      <c r="AF126" s="436"/>
      <c r="AG126" s="461"/>
      <c r="AH126" s="462"/>
    </row>
    <row r="127" customFormat="false" ht="15.75" hidden="false" customHeight="false" outlineLevel="0" collapsed="false">
      <c r="C127" s="457"/>
      <c r="D127" s="457"/>
      <c r="E127" s="458"/>
      <c r="F127" s="462"/>
      <c r="G127" s="458"/>
      <c r="H127" s="460"/>
      <c r="I127" s="461"/>
      <c r="J127" s="462"/>
      <c r="K127" s="461"/>
      <c r="L127" s="436"/>
      <c r="M127" s="438"/>
      <c r="N127" s="436"/>
      <c r="O127" s="439"/>
      <c r="P127" s="436"/>
      <c r="Q127" s="438"/>
      <c r="R127" s="436"/>
      <c r="S127" s="438"/>
      <c r="T127" s="436"/>
      <c r="U127" s="438"/>
      <c r="V127" s="436"/>
      <c r="W127" s="438"/>
      <c r="X127" s="436"/>
      <c r="Y127" s="438"/>
      <c r="Z127" s="436"/>
      <c r="AA127" s="438"/>
      <c r="AB127" s="436"/>
      <c r="AC127" s="438"/>
      <c r="AD127" s="436"/>
      <c r="AE127" s="440"/>
      <c r="AF127" s="436"/>
      <c r="AG127" s="461"/>
      <c r="AH127" s="462"/>
    </row>
    <row r="128" customFormat="false" ht="15.75" hidden="false" customHeight="false" outlineLevel="0" collapsed="false">
      <c r="C128" s="457"/>
      <c r="D128" s="457"/>
      <c r="E128" s="458"/>
      <c r="F128" s="462"/>
      <c r="G128" s="458"/>
      <c r="H128" s="460"/>
      <c r="I128" s="461"/>
      <c r="J128" s="462"/>
      <c r="K128" s="461"/>
      <c r="L128" s="436"/>
      <c r="M128" s="438"/>
      <c r="N128" s="436"/>
      <c r="O128" s="439"/>
      <c r="P128" s="436"/>
      <c r="Q128" s="438"/>
      <c r="R128" s="436"/>
      <c r="S128" s="438"/>
      <c r="T128" s="436"/>
      <c r="U128" s="438"/>
      <c r="V128" s="436"/>
      <c r="W128" s="438"/>
      <c r="X128" s="436"/>
      <c r="Y128" s="438"/>
      <c r="Z128" s="436"/>
      <c r="AA128" s="438"/>
      <c r="AB128" s="436"/>
      <c r="AC128" s="438"/>
      <c r="AD128" s="436"/>
      <c r="AE128" s="440"/>
      <c r="AF128" s="436"/>
      <c r="AG128" s="461"/>
      <c r="AH128" s="462"/>
    </row>
    <row r="129" customFormat="false" ht="15.75" hidden="false" customHeight="false" outlineLevel="0" collapsed="false">
      <c r="C129" s="457"/>
      <c r="D129" s="457"/>
      <c r="E129" s="458"/>
      <c r="F129" s="462"/>
      <c r="G129" s="458"/>
      <c r="H129" s="460"/>
      <c r="I129" s="461"/>
      <c r="J129" s="462"/>
      <c r="K129" s="461"/>
      <c r="L129" s="436"/>
      <c r="M129" s="438"/>
      <c r="N129" s="436"/>
      <c r="O129" s="439"/>
      <c r="P129" s="436"/>
      <c r="Q129" s="438"/>
      <c r="R129" s="436"/>
      <c r="S129" s="438"/>
      <c r="T129" s="436"/>
      <c r="U129" s="438"/>
      <c r="V129" s="436"/>
      <c r="W129" s="438"/>
      <c r="X129" s="436"/>
      <c r="Y129" s="438"/>
      <c r="Z129" s="436"/>
      <c r="AA129" s="438"/>
      <c r="AB129" s="436"/>
      <c r="AC129" s="438"/>
      <c r="AD129" s="436"/>
      <c r="AE129" s="440"/>
      <c r="AF129" s="436"/>
      <c r="AG129" s="461"/>
      <c r="AH129" s="462"/>
    </row>
    <row r="130" customFormat="false" ht="15.75" hidden="false" customHeight="false" outlineLevel="0" collapsed="false">
      <c r="C130" s="457"/>
      <c r="D130" s="457"/>
      <c r="E130" s="458"/>
      <c r="F130" s="462"/>
      <c r="G130" s="458"/>
      <c r="H130" s="460"/>
      <c r="I130" s="461"/>
      <c r="J130" s="462"/>
      <c r="K130" s="461"/>
      <c r="L130" s="436"/>
      <c r="M130" s="438"/>
      <c r="N130" s="436"/>
      <c r="O130" s="439"/>
      <c r="P130" s="436"/>
      <c r="Q130" s="438"/>
      <c r="R130" s="436"/>
      <c r="S130" s="438"/>
      <c r="T130" s="436"/>
      <c r="U130" s="438"/>
      <c r="V130" s="436"/>
      <c r="W130" s="438"/>
      <c r="X130" s="436"/>
      <c r="Y130" s="438"/>
      <c r="Z130" s="436"/>
      <c r="AA130" s="438"/>
      <c r="AB130" s="436"/>
      <c r="AC130" s="438"/>
      <c r="AD130" s="436"/>
      <c r="AE130" s="440"/>
      <c r="AF130" s="436"/>
      <c r="AG130" s="461"/>
      <c r="AH130" s="462"/>
    </row>
    <row r="131" customFormat="false" ht="15.75" hidden="false" customHeight="false" outlineLevel="0" collapsed="false">
      <c r="C131" s="457"/>
      <c r="D131" s="457"/>
      <c r="E131" s="458"/>
      <c r="F131" s="462"/>
      <c r="G131" s="458"/>
      <c r="H131" s="460"/>
      <c r="I131" s="461"/>
      <c r="J131" s="462"/>
      <c r="K131" s="461"/>
      <c r="L131" s="436"/>
      <c r="M131" s="438"/>
      <c r="N131" s="436"/>
      <c r="O131" s="439"/>
      <c r="P131" s="436"/>
      <c r="Q131" s="438"/>
      <c r="R131" s="436"/>
      <c r="S131" s="438"/>
      <c r="T131" s="436"/>
      <c r="U131" s="438"/>
      <c r="V131" s="436"/>
      <c r="W131" s="438"/>
      <c r="X131" s="436"/>
      <c r="Y131" s="438"/>
      <c r="Z131" s="436"/>
      <c r="AA131" s="438"/>
      <c r="AB131" s="436"/>
      <c r="AC131" s="438"/>
      <c r="AD131" s="436"/>
      <c r="AE131" s="440"/>
      <c r="AF131" s="436"/>
      <c r="AG131" s="461"/>
      <c r="AH131" s="462"/>
    </row>
    <row r="132" customFormat="false" ht="15.75" hidden="false" customHeight="false" outlineLevel="0" collapsed="false">
      <c r="C132" s="457"/>
      <c r="D132" s="457"/>
      <c r="E132" s="458"/>
      <c r="F132" s="462"/>
      <c r="G132" s="458"/>
      <c r="H132" s="460"/>
      <c r="I132" s="461"/>
      <c r="J132" s="462"/>
      <c r="K132" s="461"/>
      <c r="L132" s="436"/>
      <c r="M132" s="438"/>
      <c r="N132" s="436"/>
      <c r="O132" s="439"/>
      <c r="P132" s="436"/>
      <c r="Q132" s="438"/>
      <c r="R132" s="436"/>
      <c r="S132" s="438"/>
      <c r="T132" s="436"/>
      <c r="U132" s="438"/>
      <c r="V132" s="436"/>
      <c r="W132" s="438"/>
      <c r="X132" s="436"/>
      <c r="Y132" s="438"/>
      <c r="Z132" s="436"/>
      <c r="AA132" s="438"/>
      <c r="AB132" s="436"/>
      <c r="AC132" s="438"/>
      <c r="AD132" s="436"/>
      <c r="AE132" s="440"/>
      <c r="AF132" s="436"/>
      <c r="AG132" s="461"/>
      <c r="AH132" s="462"/>
    </row>
    <row r="133" customFormat="false" ht="15.75" hidden="false" customHeight="false" outlineLevel="0" collapsed="false">
      <c r="C133" s="457"/>
      <c r="D133" s="457"/>
      <c r="E133" s="458"/>
      <c r="F133" s="462"/>
      <c r="G133" s="458"/>
      <c r="H133" s="460"/>
      <c r="I133" s="461"/>
      <c r="J133" s="462"/>
      <c r="K133" s="461"/>
      <c r="L133" s="436"/>
      <c r="M133" s="438"/>
      <c r="N133" s="436"/>
      <c r="O133" s="439"/>
      <c r="P133" s="436"/>
      <c r="Q133" s="438"/>
      <c r="R133" s="436"/>
      <c r="S133" s="438"/>
      <c r="T133" s="436"/>
      <c r="U133" s="438"/>
      <c r="V133" s="436"/>
      <c r="W133" s="438"/>
      <c r="X133" s="436"/>
      <c r="Y133" s="438"/>
      <c r="Z133" s="436"/>
      <c r="AA133" s="438"/>
      <c r="AB133" s="436"/>
      <c r="AC133" s="438"/>
      <c r="AD133" s="436"/>
      <c r="AE133" s="440"/>
      <c r="AF133" s="436"/>
      <c r="AG133" s="461"/>
      <c r="AH133" s="462"/>
    </row>
    <row r="134" customFormat="false" ht="15.75" hidden="false" customHeight="false" outlineLevel="0" collapsed="false">
      <c r="C134" s="457"/>
      <c r="D134" s="457"/>
      <c r="E134" s="458"/>
      <c r="F134" s="462"/>
      <c r="G134" s="458"/>
      <c r="H134" s="460"/>
      <c r="I134" s="461"/>
      <c r="J134" s="462"/>
      <c r="K134" s="461"/>
      <c r="L134" s="436"/>
      <c r="M134" s="438"/>
      <c r="N134" s="436"/>
      <c r="O134" s="439"/>
      <c r="P134" s="436"/>
      <c r="Q134" s="438"/>
      <c r="R134" s="436"/>
      <c r="S134" s="438"/>
      <c r="T134" s="436"/>
      <c r="U134" s="438"/>
      <c r="V134" s="436"/>
      <c r="W134" s="438"/>
      <c r="X134" s="436"/>
      <c r="Y134" s="438"/>
      <c r="Z134" s="436"/>
      <c r="AA134" s="438"/>
      <c r="AB134" s="436"/>
      <c r="AC134" s="438"/>
      <c r="AD134" s="436"/>
      <c r="AE134" s="440"/>
      <c r="AF134" s="436"/>
      <c r="AG134" s="461"/>
      <c r="AH134" s="462"/>
    </row>
    <row r="135" customFormat="false" ht="15.75" hidden="false" customHeight="false" outlineLevel="0" collapsed="false">
      <c r="C135" s="457"/>
      <c r="D135" s="457"/>
      <c r="E135" s="458"/>
      <c r="F135" s="462"/>
      <c r="G135" s="458"/>
      <c r="H135" s="460"/>
      <c r="I135" s="461"/>
      <c r="J135" s="462"/>
      <c r="K135" s="461"/>
      <c r="L135" s="436"/>
      <c r="M135" s="438"/>
      <c r="N135" s="436"/>
      <c r="O135" s="439"/>
      <c r="P135" s="436"/>
      <c r="Q135" s="438"/>
      <c r="R135" s="436"/>
      <c r="S135" s="438"/>
      <c r="T135" s="436"/>
      <c r="U135" s="438"/>
      <c r="V135" s="436"/>
      <c r="W135" s="438"/>
      <c r="X135" s="436"/>
      <c r="Y135" s="438"/>
      <c r="Z135" s="436"/>
      <c r="AA135" s="438"/>
      <c r="AB135" s="436"/>
      <c r="AC135" s="438"/>
      <c r="AD135" s="436"/>
      <c r="AE135" s="440"/>
      <c r="AF135" s="436"/>
      <c r="AG135" s="461"/>
      <c r="AH135" s="462"/>
    </row>
    <row r="136" s="308" customFormat="true" ht="15.75" hidden="false" customHeight="false" outlineLevel="0" collapsed="false">
      <c r="A136" s="295"/>
      <c r="B136" s="295"/>
      <c r="C136" s="457"/>
      <c r="D136" s="457"/>
      <c r="E136" s="458"/>
      <c r="F136" s="462"/>
      <c r="G136" s="458"/>
      <c r="H136" s="460"/>
      <c r="I136" s="461"/>
      <c r="J136" s="462"/>
      <c r="K136" s="461"/>
      <c r="L136" s="436"/>
      <c r="M136" s="438"/>
      <c r="N136" s="436"/>
      <c r="O136" s="439"/>
      <c r="P136" s="436"/>
      <c r="Q136" s="438"/>
      <c r="R136" s="436"/>
      <c r="S136" s="438"/>
      <c r="T136" s="436"/>
      <c r="U136" s="438"/>
      <c r="V136" s="436"/>
      <c r="W136" s="438"/>
      <c r="X136" s="436"/>
      <c r="Y136" s="438"/>
      <c r="Z136" s="436"/>
      <c r="AA136" s="438"/>
      <c r="AB136" s="436"/>
      <c r="AC136" s="438"/>
      <c r="AD136" s="436"/>
      <c r="AE136" s="440"/>
      <c r="AF136" s="436"/>
      <c r="AG136" s="461"/>
      <c r="AH136" s="462"/>
      <c r="AI136" s="295"/>
      <c r="AJ136" s="305"/>
      <c r="AK136" s="306"/>
      <c r="AL136" s="19"/>
      <c r="AM136" s="83"/>
      <c r="AN136" s="307"/>
      <c r="AP136" s="309"/>
    </row>
    <row r="137" s="308" customFormat="true" ht="15.75" hidden="false" customHeight="false" outlineLevel="0" collapsed="false">
      <c r="A137" s="295"/>
      <c r="B137" s="295"/>
      <c r="C137" s="457"/>
      <c r="D137" s="457"/>
      <c r="E137" s="458"/>
      <c r="F137" s="462"/>
      <c r="G137" s="458"/>
      <c r="H137" s="460"/>
      <c r="I137" s="461"/>
      <c r="J137" s="462"/>
      <c r="K137" s="461"/>
      <c r="L137" s="436"/>
      <c r="M137" s="438"/>
      <c r="N137" s="436"/>
      <c r="O137" s="439"/>
      <c r="P137" s="436"/>
      <c r="Q137" s="438"/>
      <c r="R137" s="436"/>
      <c r="S137" s="438"/>
      <c r="T137" s="436"/>
      <c r="U137" s="438"/>
      <c r="V137" s="436"/>
      <c r="W137" s="438"/>
      <c r="X137" s="436"/>
      <c r="Y137" s="438"/>
      <c r="Z137" s="436"/>
      <c r="AA137" s="438"/>
      <c r="AB137" s="436"/>
      <c r="AC137" s="438"/>
      <c r="AD137" s="436"/>
      <c r="AE137" s="440"/>
      <c r="AF137" s="436"/>
      <c r="AG137" s="461"/>
      <c r="AH137" s="462"/>
      <c r="AI137" s="295"/>
      <c r="AJ137" s="305"/>
      <c r="AK137" s="306"/>
      <c r="AL137" s="19"/>
      <c r="AM137" s="83"/>
      <c r="AN137" s="307"/>
      <c r="AP137" s="309"/>
    </row>
    <row r="138" s="308" customFormat="true" ht="15.75" hidden="false" customHeight="false" outlineLevel="0" collapsed="false">
      <c r="A138" s="295"/>
      <c r="B138" s="295"/>
      <c r="C138" s="457"/>
      <c r="D138" s="457"/>
      <c r="E138" s="458"/>
      <c r="F138" s="462"/>
      <c r="G138" s="458"/>
      <c r="H138" s="460"/>
      <c r="I138" s="461"/>
      <c r="J138" s="462"/>
      <c r="K138" s="461"/>
      <c r="L138" s="436"/>
      <c r="M138" s="438"/>
      <c r="N138" s="436"/>
      <c r="O138" s="439"/>
      <c r="P138" s="436"/>
      <c r="Q138" s="438"/>
      <c r="R138" s="436"/>
      <c r="S138" s="438"/>
      <c r="T138" s="436"/>
      <c r="U138" s="438"/>
      <c r="V138" s="436"/>
      <c r="W138" s="438"/>
      <c r="X138" s="436"/>
      <c r="Y138" s="438"/>
      <c r="Z138" s="436"/>
      <c r="AA138" s="438"/>
      <c r="AB138" s="436"/>
      <c r="AC138" s="438"/>
      <c r="AD138" s="436"/>
      <c r="AE138" s="440"/>
      <c r="AF138" s="436"/>
      <c r="AG138" s="461"/>
      <c r="AH138" s="462"/>
      <c r="AI138" s="295"/>
      <c r="AJ138" s="305"/>
      <c r="AK138" s="306"/>
      <c r="AL138" s="19"/>
      <c r="AM138" s="83"/>
      <c r="AN138" s="307"/>
      <c r="AP138" s="309"/>
    </row>
    <row r="139" s="308" customFormat="true" ht="15.75" hidden="false" customHeight="false" outlineLevel="0" collapsed="false">
      <c r="A139" s="295"/>
      <c r="B139" s="295"/>
      <c r="C139" s="457"/>
      <c r="D139" s="457"/>
      <c r="E139" s="458"/>
      <c r="F139" s="462"/>
      <c r="G139" s="458"/>
      <c r="H139" s="460"/>
      <c r="I139" s="461"/>
      <c r="J139" s="462"/>
      <c r="K139" s="461"/>
      <c r="L139" s="436"/>
      <c r="M139" s="438"/>
      <c r="N139" s="436"/>
      <c r="O139" s="439"/>
      <c r="P139" s="436"/>
      <c r="Q139" s="438"/>
      <c r="R139" s="436"/>
      <c r="S139" s="438"/>
      <c r="T139" s="436"/>
      <c r="U139" s="438"/>
      <c r="V139" s="436"/>
      <c r="W139" s="438"/>
      <c r="X139" s="436"/>
      <c r="Y139" s="438"/>
      <c r="Z139" s="436"/>
      <c r="AA139" s="438"/>
      <c r="AB139" s="436"/>
      <c r="AC139" s="438"/>
      <c r="AD139" s="436"/>
      <c r="AE139" s="440"/>
      <c r="AF139" s="436"/>
      <c r="AG139" s="461"/>
      <c r="AH139" s="462"/>
      <c r="AI139" s="295"/>
      <c r="AJ139" s="305"/>
      <c r="AK139" s="306"/>
      <c r="AL139" s="19"/>
      <c r="AM139" s="83"/>
      <c r="AN139" s="307"/>
      <c r="AP139" s="309"/>
    </row>
    <row r="140" s="308" customFormat="true" ht="15.75" hidden="false" customHeight="false" outlineLevel="0" collapsed="false">
      <c r="A140" s="295"/>
      <c r="B140" s="295"/>
      <c r="C140" s="457"/>
      <c r="D140" s="457"/>
      <c r="E140" s="458"/>
      <c r="F140" s="462"/>
      <c r="G140" s="458"/>
      <c r="H140" s="460"/>
      <c r="I140" s="461"/>
      <c r="J140" s="462"/>
      <c r="K140" s="461"/>
      <c r="L140" s="436"/>
      <c r="M140" s="438"/>
      <c r="N140" s="436"/>
      <c r="O140" s="439"/>
      <c r="P140" s="436"/>
      <c r="Q140" s="438"/>
      <c r="R140" s="436"/>
      <c r="S140" s="438"/>
      <c r="T140" s="436"/>
      <c r="U140" s="438"/>
      <c r="V140" s="436"/>
      <c r="W140" s="438"/>
      <c r="X140" s="436"/>
      <c r="Y140" s="438"/>
      <c r="Z140" s="436"/>
      <c r="AA140" s="438"/>
      <c r="AB140" s="436"/>
      <c r="AC140" s="438"/>
      <c r="AD140" s="436"/>
      <c r="AE140" s="440"/>
      <c r="AF140" s="436"/>
      <c r="AG140" s="461"/>
      <c r="AH140" s="462"/>
      <c r="AI140" s="295"/>
      <c r="AJ140" s="305"/>
      <c r="AK140" s="306"/>
      <c r="AL140" s="19"/>
      <c r="AM140" s="83"/>
      <c r="AN140" s="307"/>
      <c r="AP140" s="309"/>
    </row>
    <row r="141" s="308" customFormat="true" ht="15.75" hidden="false" customHeight="false" outlineLevel="0" collapsed="false">
      <c r="A141" s="295"/>
      <c r="B141" s="295"/>
      <c r="C141" s="457"/>
      <c r="D141" s="457"/>
      <c r="E141" s="458"/>
      <c r="F141" s="462"/>
      <c r="G141" s="458"/>
      <c r="H141" s="460"/>
      <c r="I141" s="461"/>
      <c r="J141" s="462"/>
      <c r="K141" s="461"/>
      <c r="L141" s="436"/>
      <c r="M141" s="438"/>
      <c r="N141" s="436"/>
      <c r="O141" s="439"/>
      <c r="P141" s="436"/>
      <c r="Q141" s="438"/>
      <c r="R141" s="436"/>
      <c r="S141" s="438"/>
      <c r="T141" s="436"/>
      <c r="U141" s="438"/>
      <c r="V141" s="436"/>
      <c r="W141" s="438"/>
      <c r="X141" s="436"/>
      <c r="Y141" s="438"/>
      <c r="Z141" s="436"/>
      <c r="AA141" s="438"/>
      <c r="AB141" s="436"/>
      <c r="AC141" s="438"/>
      <c r="AD141" s="436"/>
      <c r="AE141" s="440"/>
      <c r="AF141" s="436"/>
      <c r="AG141" s="461"/>
      <c r="AH141" s="462"/>
      <c r="AI141" s="295"/>
      <c r="AJ141" s="305"/>
      <c r="AK141" s="306"/>
      <c r="AL141" s="19"/>
      <c r="AM141" s="83"/>
      <c r="AN141" s="307"/>
      <c r="AP141" s="309"/>
    </row>
    <row r="142" s="308" customFormat="true" ht="15.75" hidden="false" customHeight="false" outlineLevel="0" collapsed="false">
      <c r="A142" s="295"/>
      <c r="B142" s="295"/>
      <c r="C142" s="457"/>
      <c r="D142" s="457"/>
      <c r="E142" s="458"/>
      <c r="F142" s="462"/>
      <c r="G142" s="458"/>
      <c r="H142" s="460"/>
      <c r="I142" s="461"/>
      <c r="J142" s="462"/>
      <c r="K142" s="461"/>
      <c r="L142" s="436"/>
      <c r="M142" s="438"/>
      <c r="N142" s="436"/>
      <c r="O142" s="439"/>
      <c r="P142" s="436"/>
      <c r="Q142" s="438"/>
      <c r="R142" s="436"/>
      <c r="S142" s="438"/>
      <c r="T142" s="436"/>
      <c r="U142" s="438"/>
      <c r="V142" s="436"/>
      <c r="W142" s="438"/>
      <c r="X142" s="436"/>
      <c r="Y142" s="438"/>
      <c r="Z142" s="436"/>
      <c r="AA142" s="438"/>
      <c r="AB142" s="436"/>
      <c r="AC142" s="438"/>
      <c r="AD142" s="436"/>
      <c r="AE142" s="440"/>
      <c r="AF142" s="436"/>
      <c r="AG142" s="461"/>
      <c r="AH142" s="462"/>
      <c r="AI142" s="295"/>
      <c r="AJ142" s="305"/>
      <c r="AK142" s="306"/>
      <c r="AL142" s="19"/>
      <c r="AM142" s="83"/>
      <c r="AN142" s="307"/>
      <c r="AP142" s="309"/>
    </row>
    <row r="143" s="308" customFormat="true" ht="15.75" hidden="false" customHeight="false" outlineLevel="0" collapsed="false">
      <c r="A143" s="295"/>
      <c r="B143" s="295"/>
      <c r="C143" s="457"/>
      <c r="D143" s="457"/>
      <c r="E143" s="458"/>
      <c r="F143" s="462"/>
      <c r="G143" s="458"/>
      <c r="H143" s="460"/>
      <c r="I143" s="461"/>
      <c r="J143" s="462"/>
      <c r="K143" s="461"/>
      <c r="L143" s="436"/>
      <c r="M143" s="438"/>
      <c r="N143" s="436"/>
      <c r="O143" s="439"/>
      <c r="P143" s="436"/>
      <c r="Q143" s="438"/>
      <c r="R143" s="436"/>
      <c r="S143" s="438"/>
      <c r="T143" s="436"/>
      <c r="U143" s="438"/>
      <c r="V143" s="436"/>
      <c r="W143" s="438"/>
      <c r="X143" s="436"/>
      <c r="Y143" s="438"/>
      <c r="Z143" s="436"/>
      <c r="AA143" s="438"/>
      <c r="AB143" s="436"/>
      <c r="AC143" s="438"/>
      <c r="AD143" s="436"/>
      <c r="AE143" s="440"/>
      <c r="AF143" s="436"/>
      <c r="AG143" s="461"/>
      <c r="AH143" s="462"/>
      <c r="AI143" s="295"/>
      <c r="AJ143" s="305"/>
      <c r="AK143" s="306"/>
      <c r="AL143" s="19"/>
      <c r="AM143" s="83"/>
      <c r="AN143" s="307"/>
      <c r="AP143" s="309"/>
    </row>
    <row r="144" s="308" customFormat="true" ht="15.75" hidden="false" customHeight="false" outlineLevel="0" collapsed="false">
      <c r="A144" s="295"/>
      <c r="B144" s="295"/>
      <c r="C144" s="457"/>
      <c r="D144" s="457"/>
      <c r="E144" s="458"/>
      <c r="F144" s="462"/>
      <c r="G144" s="458"/>
      <c r="H144" s="460"/>
      <c r="I144" s="461"/>
      <c r="J144" s="462"/>
      <c r="K144" s="461"/>
      <c r="L144" s="436"/>
      <c r="M144" s="438"/>
      <c r="N144" s="436"/>
      <c r="O144" s="439"/>
      <c r="P144" s="436"/>
      <c r="Q144" s="438"/>
      <c r="R144" s="436"/>
      <c r="S144" s="438"/>
      <c r="T144" s="436"/>
      <c r="U144" s="438"/>
      <c r="V144" s="436"/>
      <c r="W144" s="438"/>
      <c r="X144" s="436"/>
      <c r="Y144" s="438"/>
      <c r="Z144" s="436"/>
      <c r="AA144" s="438"/>
      <c r="AB144" s="436"/>
      <c r="AC144" s="438"/>
      <c r="AD144" s="436"/>
      <c r="AE144" s="440"/>
      <c r="AF144" s="436"/>
      <c r="AG144" s="461"/>
      <c r="AH144" s="462"/>
      <c r="AI144" s="295"/>
      <c r="AJ144" s="305"/>
      <c r="AK144" s="306"/>
      <c r="AL144" s="19"/>
      <c r="AM144" s="83"/>
      <c r="AN144" s="307"/>
      <c r="AP144" s="309"/>
    </row>
    <row r="145" s="308" customFormat="true" ht="15.75" hidden="false" customHeight="false" outlineLevel="0" collapsed="false">
      <c r="A145" s="295"/>
      <c r="B145" s="295"/>
      <c r="C145" s="457"/>
      <c r="D145" s="457"/>
      <c r="E145" s="458"/>
      <c r="F145" s="462"/>
      <c r="G145" s="458"/>
      <c r="H145" s="460"/>
      <c r="I145" s="461"/>
      <c r="J145" s="462"/>
      <c r="K145" s="461"/>
      <c r="L145" s="436"/>
      <c r="M145" s="438"/>
      <c r="N145" s="436"/>
      <c r="O145" s="439"/>
      <c r="P145" s="436"/>
      <c r="Q145" s="438"/>
      <c r="R145" s="436"/>
      <c r="S145" s="438"/>
      <c r="T145" s="436"/>
      <c r="U145" s="438"/>
      <c r="V145" s="436"/>
      <c r="W145" s="438"/>
      <c r="X145" s="436"/>
      <c r="Y145" s="438"/>
      <c r="Z145" s="436"/>
      <c r="AA145" s="438"/>
      <c r="AB145" s="436"/>
      <c r="AC145" s="438"/>
      <c r="AD145" s="436"/>
      <c r="AE145" s="440"/>
      <c r="AF145" s="436"/>
      <c r="AG145" s="461"/>
      <c r="AH145" s="462"/>
      <c r="AI145" s="295"/>
      <c r="AJ145" s="305"/>
      <c r="AK145" s="306"/>
      <c r="AL145" s="19"/>
      <c r="AM145" s="83"/>
      <c r="AN145" s="307"/>
      <c r="AP145" s="309"/>
    </row>
    <row r="146" s="308" customFormat="true" ht="15.75" hidden="false" customHeight="false" outlineLevel="0" collapsed="false">
      <c r="A146" s="295"/>
      <c r="B146" s="295"/>
      <c r="C146" s="457"/>
      <c r="D146" s="457"/>
      <c r="E146" s="458"/>
      <c r="F146" s="462"/>
      <c r="G146" s="458"/>
      <c r="H146" s="460"/>
      <c r="I146" s="461"/>
      <c r="J146" s="462"/>
      <c r="K146" s="461"/>
      <c r="L146" s="436"/>
      <c r="M146" s="438"/>
      <c r="N146" s="436"/>
      <c r="O146" s="439"/>
      <c r="P146" s="436"/>
      <c r="Q146" s="438"/>
      <c r="R146" s="436"/>
      <c r="S146" s="438"/>
      <c r="T146" s="436"/>
      <c r="U146" s="438"/>
      <c r="V146" s="436"/>
      <c r="W146" s="438"/>
      <c r="X146" s="436"/>
      <c r="Y146" s="438"/>
      <c r="Z146" s="436"/>
      <c r="AA146" s="438"/>
      <c r="AB146" s="436"/>
      <c r="AC146" s="438"/>
      <c r="AD146" s="436"/>
      <c r="AE146" s="440"/>
      <c r="AF146" s="436"/>
      <c r="AG146" s="461"/>
      <c r="AH146" s="462"/>
      <c r="AI146" s="295"/>
      <c r="AJ146" s="305"/>
      <c r="AK146" s="306"/>
      <c r="AL146" s="19"/>
      <c r="AM146" s="83"/>
      <c r="AN146" s="307"/>
      <c r="AP146" s="309"/>
    </row>
    <row r="147" s="308" customFormat="true" ht="15.75" hidden="false" customHeight="false" outlineLevel="0" collapsed="false">
      <c r="A147" s="295"/>
      <c r="B147" s="295"/>
      <c r="C147" s="457"/>
      <c r="D147" s="457"/>
      <c r="E147" s="458"/>
      <c r="F147" s="462"/>
      <c r="G147" s="458"/>
      <c r="H147" s="460"/>
      <c r="I147" s="461"/>
      <c r="J147" s="462"/>
      <c r="K147" s="461"/>
      <c r="L147" s="436"/>
      <c r="M147" s="438"/>
      <c r="N147" s="436"/>
      <c r="O147" s="439"/>
      <c r="P147" s="436"/>
      <c r="Q147" s="438"/>
      <c r="R147" s="436"/>
      <c r="S147" s="438"/>
      <c r="T147" s="436"/>
      <c r="U147" s="438"/>
      <c r="V147" s="436"/>
      <c r="W147" s="438"/>
      <c r="X147" s="436"/>
      <c r="Y147" s="438"/>
      <c r="Z147" s="436"/>
      <c r="AA147" s="438"/>
      <c r="AB147" s="436"/>
      <c r="AC147" s="438"/>
      <c r="AD147" s="436"/>
      <c r="AE147" s="440"/>
      <c r="AF147" s="436"/>
      <c r="AG147" s="461"/>
      <c r="AH147" s="462"/>
      <c r="AI147" s="295"/>
      <c r="AJ147" s="305"/>
      <c r="AK147" s="306"/>
      <c r="AL147" s="19"/>
      <c r="AM147" s="83"/>
      <c r="AN147" s="307"/>
      <c r="AP147" s="309"/>
    </row>
    <row r="148" s="308" customFormat="true" ht="15.75" hidden="false" customHeight="false" outlineLevel="0" collapsed="false">
      <c r="A148" s="295"/>
      <c r="B148" s="295"/>
      <c r="C148" s="457"/>
      <c r="D148" s="457"/>
      <c r="E148" s="458"/>
      <c r="F148" s="462"/>
      <c r="G148" s="458"/>
      <c r="H148" s="460"/>
      <c r="I148" s="461"/>
      <c r="J148" s="462"/>
      <c r="K148" s="461"/>
      <c r="L148" s="436"/>
      <c r="M148" s="438"/>
      <c r="N148" s="436"/>
      <c r="O148" s="439"/>
      <c r="P148" s="436"/>
      <c r="Q148" s="438"/>
      <c r="R148" s="436"/>
      <c r="S148" s="438"/>
      <c r="T148" s="436"/>
      <c r="U148" s="438"/>
      <c r="V148" s="436"/>
      <c r="W148" s="438"/>
      <c r="X148" s="436"/>
      <c r="Y148" s="438"/>
      <c r="Z148" s="436"/>
      <c r="AA148" s="438"/>
      <c r="AB148" s="436"/>
      <c r="AC148" s="438"/>
      <c r="AD148" s="436"/>
      <c r="AE148" s="440"/>
      <c r="AF148" s="436"/>
      <c r="AG148" s="461"/>
      <c r="AH148" s="462"/>
      <c r="AI148" s="295"/>
      <c r="AJ148" s="305"/>
      <c r="AK148" s="306"/>
      <c r="AL148" s="19"/>
      <c r="AM148" s="83"/>
      <c r="AN148" s="307"/>
      <c r="AP148" s="309"/>
    </row>
    <row r="149" s="308" customFormat="true" ht="15.75" hidden="false" customHeight="false" outlineLevel="0" collapsed="false">
      <c r="A149" s="295"/>
      <c r="B149" s="295"/>
      <c r="C149" s="457"/>
      <c r="D149" s="457"/>
      <c r="E149" s="458"/>
      <c r="F149" s="462"/>
      <c r="G149" s="458"/>
      <c r="H149" s="460"/>
      <c r="I149" s="461"/>
      <c r="J149" s="462"/>
      <c r="K149" s="461"/>
      <c r="L149" s="436"/>
      <c r="M149" s="438"/>
      <c r="N149" s="436"/>
      <c r="O149" s="439"/>
      <c r="P149" s="436"/>
      <c r="Q149" s="438"/>
      <c r="R149" s="436"/>
      <c r="S149" s="438"/>
      <c r="T149" s="436"/>
      <c r="U149" s="438"/>
      <c r="V149" s="436"/>
      <c r="W149" s="438"/>
      <c r="X149" s="436"/>
      <c r="Y149" s="438"/>
      <c r="Z149" s="436"/>
      <c r="AA149" s="438"/>
      <c r="AB149" s="436"/>
      <c r="AC149" s="438"/>
      <c r="AD149" s="436"/>
      <c r="AE149" s="440"/>
      <c r="AF149" s="436"/>
      <c r="AG149" s="461"/>
      <c r="AH149" s="462"/>
      <c r="AI149" s="295"/>
      <c r="AJ149" s="305"/>
      <c r="AK149" s="306"/>
      <c r="AL149" s="19"/>
      <c r="AM149" s="83"/>
      <c r="AN149" s="307"/>
      <c r="AP149" s="309"/>
    </row>
    <row r="150" s="308" customFormat="true" ht="15.75" hidden="false" customHeight="false" outlineLevel="0" collapsed="false">
      <c r="A150" s="295"/>
      <c r="B150" s="295"/>
      <c r="C150" s="457"/>
      <c r="D150" s="457"/>
      <c r="E150" s="458"/>
      <c r="F150" s="462"/>
      <c r="G150" s="458"/>
      <c r="H150" s="460"/>
      <c r="I150" s="461"/>
      <c r="J150" s="462"/>
      <c r="K150" s="461"/>
      <c r="L150" s="436"/>
      <c r="M150" s="438"/>
      <c r="N150" s="436"/>
      <c r="O150" s="439"/>
      <c r="P150" s="436"/>
      <c r="Q150" s="438"/>
      <c r="R150" s="436"/>
      <c r="S150" s="438"/>
      <c r="T150" s="436"/>
      <c r="U150" s="438"/>
      <c r="V150" s="436"/>
      <c r="W150" s="438"/>
      <c r="X150" s="436"/>
      <c r="Y150" s="438"/>
      <c r="Z150" s="436"/>
      <c r="AA150" s="438"/>
      <c r="AB150" s="436"/>
      <c r="AC150" s="438"/>
      <c r="AD150" s="436"/>
      <c r="AE150" s="440"/>
      <c r="AF150" s="436"/>
      <c r="AG150" s="461"/>
      <c r="AH150" s="462"/>
      <c r="AI150" s="295"/>
      <c r="AJ150" s="305"/>
      <c r="AK150" s="306"/>
      <c r="AL150" s="19"/>
      <c r="AM150" s="83"/>
      <c r="AN150" s="307"/>
      <c r="AP150" s="309"/>
    </row>
    <row r="151" s="308" customFormat="true" ht="15.75" hidden="false" customHeight="false" outlineLevel="0" collapsed="false">
      <c r="A151" s="295"/>
      <c r="B151" s="295"/>
      <c r="C151" s="457"/>
      <c r="D151" s="457"/>
      <c r="E151" s="458"/>
      <c r="F151" s="462"/>
      <c r="G151" s="458"/>
      <c r="H151" s="460"/>
      <c r="I151" s="461"/>
      <c r="J151" s="462"/>
      <c r="K151" s="461"/>
      <c r="L151" s="436"/>
      <c r="M151" s="438"/>
      <c r="N151" s="436"/>
      <c r="O151" s="439"/>
      <c r="P151" s="436"/>
      <c r="Q151" s="438"/>
      <c r="R151" s="436"/>
      <c r="S151" s="438"/>
      <c r="T151" s="436"/>
      <c r="U151" s="438"/>
      <c r="V151" s="436"/>
      <c r="W151" s="438"/>
      <c r="X151" s="436"/>
      <c r="Y151" s="438"/>
      <c r="Z151" s="436"/>
      <c r="AA151" s="438"/>
      <c r="AB151" s="436"/>
      <c r="AC151" s="438"/>
      <c r="AD151" s="436"/>
      <c r="AE151" s="440"/>
      <c r="AF151" s="436"/>
      <c r="AG151" s="461"/>
      <c r="AH151" s="462"/>
      <c r="AI151" s="295"/>
      <c r="AJ151" s="305"/>
      <c r="AK151" s="306"/>
      <c r="AL151" s="19"/>
      <c r="AM151" s="83"/>
      <c r="AN151" s="307"/>
      <c r="AP151" s="309"/>
    </row>
    <row r="152" s="306" customFormat="true" ht="15.75" hidden="false" customHeight="false" outlineLevel="0" collapsed="false">
      <c r="A152" s="295"/>
      <c r="B152" s="295"/>
      <c r="C152" s="457"/>
      <c r="D152" s="457"/>
      <c r="E152" s="458"/>
      <c r="F152" s="462"/>
      <c r="G152" s="458"/>
      <c r="H152" s="460"/>
      <c r="I152" s="461"/>
      <c r="J152" s="462"/>
      <c r="K152" s="461"/>
      <c r="L152" s="436"/>
      <c r="M152" s="438"/>
      <c r="N152" s="436"/>
      <c r="O152" s="439"/>
      <c r="P152" s="436"/>
      <c r="Q152" s="438"/>
      <c r="R152" s="436"/>
      <c r="S152" s="438"/>
      <c r="T152" s="436"/>
      <c r="U152" s="438"/>
      <c r="V152" s="436"/>
      <c r="W152" s="438"/>
      <c r="X152" s="436"/>
      <c r="Y152" s="438"/>
      <c r="Z152" s="436"/>
      <c r="AA152" s="438"/>
      <c r="AB152" s="436"/>
      <c r="AC152" s="438"/>
      <c r="AD152" s="436"/>
      <c r="AE152" s="440"/>
      <c r="AF152" s="436"/>
      <c r="AG152" s="461"/>
      <c r="AH152" s="462"/>
      <c r="AI152" s="295"/>
      <c r="AJ152" s="305"/>
      <c r="AL152" s="19"/>
      <c r="AM152" s="83"/>
      <c r="AN152" s="307"/>
      <c r="AO152" s="308"/>
      <c r="AP152" s="309"/>
    </row>
    <row r="153" s="306" customFormat="true" ht="15.75" hidden="false" customHeight="false" outlineLevel="0" collapsed="false">
      <c r="A153" s="295"/>
      <c r="B153" s="295"/>
      <c r="C153" s="457"/>
      <c r="D153" s="457"/>
      <c r="E153" s="458"/>
      <c r="F153" s="462"/>
      <c r="G153" s="458"/>
      <c r="H153" s="460"/>
      <c r="I153" s="461"/>
      <c r="J153" s="462"/>
      <c r="K153" s="461"/>
      <c r="L153" s="436"/>
      <c r="M153" s="438"/>
      <c r="N153" s="436"/>
      <c r="O153" s="439"/>
      <c r="P153" s="436"/>
      <c r="Q153" s="438"/>
      <c r="R153" s="436"/>
      <c r="S153" s="438"/>
      <c r="T153" s="436"/>
      <c r="U153" s="438"/>
      <c r="V153" s="436"/>
      <c r="W153" s="438"/>
      <c r="X153" s="436"/>
      <c r="Y153" s="438"/>
      <c r="Z153" s="436"/>
      <c r="AA153" s="438"/>
      <c r="AB153" s="436"/>
      <c r="AC153" s="438"/>
      <c r="AD153" s="436"/>
      <c r="AE153" s="440"/>
      <c r="AF153" s="436"/>
      <c r="AG153" s="461"/>
      <c r="AH153" s="462"/>
      <c r="AI153" s="295"/>
      <c r="AJ153" s="305"/>
      <c r="AL153" s="19"/>
      <c r="AM153" s="83"/>
      <c r="AN153" s="307"/>
      <c r="AO153" s="308"/>
      <c r="AP153" s="309"/>
    </row>
    <row r="154" s="306" customFormat="true" ht="15.75" hidden="false" customHeight="false" outlineLevel="0" collapsed="false">
      <c r="A154" s="295"/>
      <c r="B154" s="295"/>
      <c r="C154" s="457"/>
      <c r="D154" s="457"/>
      <c r="E154" s="458"/>
      <c r="F154" s="462"/>
      <c r="G154" s="458"/>
      <c r="H154" s="460"/>
      <c r="I154" s="461"/>
      <c r="J154" s="462"/>
      <c r="K154" s="461"/>
      <c r="L154" s="436"/>
      <c r="M154" s="438"/>
      <c r="N154" s="436"/>
      <c r="O154" s="439"/>
      <c r="P154" s="436"/>
      <c r="Q154" s="438"/>
      <c r="R154" s="436"/>
      <c r="S154" s="438"/>
      <c r="T154" s="436"/>
      <c r="U154" s="438"/>
      <c r="V154" s="436"/>
      <c r="W154" s="438"/>
      <c r="X154" s="436"/>
      <c r="Y154" s="438"/>
      <c r="Z154" s="436"/>
      <c r="AA154" s="438"/>
      <c r="AB154" s="436"/>
      <c r="AC154" s="438"/>
      <c r="AD154" s="436"/>
      <c r="AE154" s="440"/>
      <c r="AF154" s="436"/>
      <c r="AG154" s="461"/>
      <c r="AH154" s="462"/>
      <c r="AI154" s="295"/>
      <c r="AJ154" s="305"/>
      <c r="AL154" s="19"/>
      <c r="AM154" s="83"/>
      <c r="AN154" s="307"/>
      <c r="AO154" s="308"/>
      <c r="AP154" s="309"/>
    </row>
    <row r="155" s="306" customFormat="true" ht="15.75" hidden="false" customHeight="false" outlineLevel="0" collapsed="false">
      <c r="A155" s="295"/>
      <c r="B155" s="295"/>
      <c r="C155" s="457"/>
      <c r="D155" s="457"/>
      <c r="E155" s="458"/>
      <c r="F155" s="462"/>
      <c r="G155" s="458"/>
      <c r="H155" s="460"/>
      <c r="I155" s="461"/>
      <c r="J155" s="462"/>
      <c r="K155" s="461"/>
      <c r="L155" s="436"/>
      <c r="M155" s="438"/>
      <c r="N155" s="436"/>
      <c r="O155" s="439"/>
      <c r="P155" s="436"/>
      <c r="Q155" s="438"/>
      <c r="R155" s="436"/>
      <c r="S155" s="438"/>
      <c r="T155" s="436"/>
      <c r="U155" s="438"/>
      <c r="V155" s="436"/>
      <c r="W155" s="438"/>
      <c r="X155" s="436"/>
      <c r="Y155" s="438"/>
      <c r="Z155" s="436"/>
      <c r="AA155" s="438"/>
      <c r="AB155" s="436"/>
      <c r="AC155" s="438"/>
      <c r="AD155" s="436"/>
      <c r="AE155" s="440"/>
      <c r="AF155" s="436"/>
      <c r="AG155" s="461"/>
      <c r="AH155" s="462"/>
      <c r="AI155" s="295"/>
      <c r="AJ155" s="305"/>
      <c r="AL155" s="19"/>
      <c r="AM155" s="83"/>
      <c r="AN155" s="307"/>
      <c r="AO155" s="308"/>
      <c r="AP155" s="309"/>
    </row>
    <row r="156" s="306" customFormat="true" ht="15.75" hidden="false" customHeight="false" outlineLevel="0" collapsed="false">
      <c r="A156" s="295"/>
      <c r="B156" s="295"/>
      <c r="C156" s="457"/>
      <c r="D156" s="457"/>
      <c r="E156" s="458"/>
      <c r="F156" s="462"/>
      <c r="G156" s="458"/>
      <c r="H156" s="460"/>
      <c r="I156" s="461"/>
      <c r="J156" s="462"/>
      <c r="K156" s="461"/>
      <c r="L156" s="436"/>
      <c r="M156" s="438"/>
      <c r="N156" s="436"/>
      <c r="O156" s="439"/>
      <c r="P156" s="436"/>
      <c r="Q156" s="438"/>
      <c r="R156" s="436"/>
      <c r="S156" s="438"/>
      <c r="T156" s="436"/>
      <c r="U156" s="438"/>
      <c r="V156" s="436"/>
      <c r="W156" s="438"/>
      <c r="X156" s="436"/>
      <c r="Y156" s="438"/>
      <c r="Z156" s="436"/>
      <c r="AA156" s="438"/>
      <c r="AB156" s="436"/>
      <c r="AC156" s="438"/>
      <c r="AD156" s="436"/>
      <c r="AE156" s="440"/>
      <c r="AF156" s="436"/>
      <c r="AG156" s="461"/>
      <c r="AH156" s="462"/>
      <c r="AI156" s="295"/>
      <c r="AJ156" s="305"/>
      <c r="AL156" s="19"/>
      <c r="AM156" s="83"/>
      <c r="AN156" s="307"/>
      <c r="AO156" s="308"/>
      <c r="AP156" s="309"/>
    </row>
    <row r="157" s="306" customFormat="true" ht="15.75" hidden="false" customHeight="false" outlineLevel="0" collapsed="false">
      <c r="A157" s="295"/>
      <c r="B157" s="295"/>
      <c r="C157" s="457"/>
      <c r="D157" s="457"/>
      <c r="E157" s="458"/>
      <c r="F157" s="462"/>
      <c r="G157" s="458"/>
      <c r="H157" s="460"/>
      <c r="I157" s="461"/>
      <c r="J157" s="462"/>
      <c r="K157" s="461"/>
      <c r="L157" s="436"/>
      <c r="M157" s="438"/>
      <c r="N157" s="436"/>
      <c r="O157" s="439"/>
      <c r="P157" s="436"/>
      <c r="Q157" s="438"/>
      <c r="R157" s="436"/>
      <c r="S157" s="438"/>
      <c r="T157" s="436"/>
      <c r="U157" s="438"/>
      <c r="V157" s="436"/>
      <c r="W157" s="438"/>
      <c r="X157" s="436"/>
      <c r="Y157" s="438"/>
      <c r="Z157" s="436"/>
      <c r="AA157" s="438"/>
      <c r="AB157" s="436"/>
      <c r="AC157" s="438"/>
      <c r="AD157" s="436"/>
      <c r="AE157" s="440"/>
      <c r="AF157" s="436"/>
      <c r="AG157" s="461"/>
      <c r="AH157" s="462"/>
      <c r="AI157" s="295"/>
      <c r="AJ157" s="305"/>
      <c r="AL157" s="19"/>
      <c r="AM157" s="83"/>
      <c r="AN157" s="307"/>
      <c r="AO157" s="308"/>
      <c r="AP157" s="309"/>
    </row>
    <row r="158" s="306" customFormat="true" ht="15.75" hidden="false" customHeight="false" outlineLevel="0" collapsed="false">
      <c r="A158" s="295"/>
      <c r="B158" s="295"/>
      <c r="C158" s="457"/>
      <c r="D158" s="457"/>
      <c r="E158" s="458"/>
      <c r="F158" s="462"/>
      <c r="G158" s="458"/>
      <c r="H158" s="460"/>
      <c r="I158" s="461"/>
      <c r="J158" s="462"/>
      <c r="K158" s="461"/>
      <c r="L158" s="436"/>
      <c r="M158" s="438"/>
      <c r="N158" s="436"/>
      <c r="O158" s="439"/>
      <c r="P158" s="436"/>
      <c r="Q158" s="438"/>
      <c r="R158" s="436"/>
      <c r="S158" s="438"/>
      <c r="T158" s="436"/>
      <c r="U158" s="438"/>
      <c r="V158" s="436"/>
      <c r="W158" s="438"/>
      <c r="X158" s="436"/>
      <c r="Y158" s="438"/>
      <c r="Z158" s="436"/>
      <c r="AA158" s="438"/>
      <c r="AB158" s="436"/>
      <c r="AC158" s="438"/>
      <c r="AD158" s="436"/>
      <c r="AE158" s="440"/>
      <c r="AF158" s="436"/>
      <c r="AG158" s="461"/>
      <c r="AH158" s="462"/>
      <c r="AI158" s="295"/>
      <c r="AJ158" s="305"/>
      <c r="AL158" s="19"/>
      <c r="AM158" s="83"/>
      <c r="AN158" s="307"/>
      <c r="AO158" s="308"/>
      <c r="AP158" s="309"/>
    </row>
    <row r="159" s="306" customFormat="true" ht="15.75" hidden="false" customHeight="false" outlineLevel="0" collapsed="false">
      <c r="A159" s="295"/>
      <c r="B159" s="295"/>
      <c r="C159" s="457"/>
      <c r="D159" s="457"/>
      <c r="E159" s="458"/>
      <c r="F159" s="462"/>
      <c r="G159" s="458"/>
      <c r="H159" s="460"/>
      <c r="I159" s="461"/>
      <c r="J159" s="462"/>
      <c r="K159" s="461"/>
      <c r="L159" s="436"/>
      <c r="M159" s="438"/>
      <c r="N159" s="436"/>
      <c r="O159" s="439"/>
      <c r="P159" s="436"/>
      <c r="Q159" s="438"/>
      <c r="R159" s="436"/>
      <c r="S159" s="438"/>
      <c r="T159" s="436"/>
      <c r="U159" s="438"/>
      <c r="V159" s="436"/>
      <c r="W159" s="438"/>
      <c r="X159" s="436"/>
      <c r="Y159" s="438"/>
      <c r="Z159" s="436"/>
      <c r="AA159" s="438"/>
      <c r="AB159" s="436"/>
      <c r="AC159" s="438"/>
      <c r="AD159" s="436"/>
      <c r="AE159" s="440"/>
      <c r="AF159" s="436"/>
      <c r="AG159" s="461"/>
      <c r="AH159" s="462"/>
      <c r="AI159" s="295"/>
      <c r="AJ159" s="305"/>
      <c r="AL159" s="19"/>
      <c r="AM159" s="83"/>
      <c r="AN159" s="307"/>
      <c r="AO159" s="308"/>
      <c r="AP159" s="309"/>
    </row>
    <row r="160" s="306" customFormat="true" ht="15.75" hidden="false" customHeight="false" outlineLevel="0" collapsed="false">
      <c r="A160" s="295"/>
      <c r="B160" s="295"/>
      <c r="C160" s="296"/>
      <c r="D160" s="296"/>
      <c r="E160" s="297"/>
      <c r="F160" s="298"/>
      <c r="G160" s="297"/>
      <c r="H160" s="299"/>
      <c r="I160" s="300"/>
      <c r="J160" s="298"/>
      <c r="K160" s="300"/>
      <c r="L160" s="301"/>
      <c r="M160" s="302"/>
      <c r="N160" s="301"/>
      <c r="O160" s="303"/>
      <c r="P160" s="301"/>
      <c r="Q160" s="302"/>
      <c r="R160" s="301"/>
      <c r="S160" s="302"/>
      <c r="T160" s="301"/>
      <c r="U160" s="302"/>
      <c r="V160" s="301"/>
      <c r="W160" s="302"/>
      <c r="X160" s="301"/>
      <c r="Y160" s="302"/>
      <c r="Z160" s="301"/>
      <c r="AA160" s="302"/>
      <c r="AB160" s="301"/>
      <c r="AC160" s="302"/>
      <c r="AD160" s="301"/>
      <c r="AE160" s="304"/>
      <c r="AF160" s="301"/>
      <c r="AG160" s="300"/>
      <c r="AH160" s="298"/>
      <c r="AI160" s="295"/>
      <c r="AJ160" s="305"/>
      <c r="AL160" s="19"/>
      <c r="AM160" s="83"/>
      <c r="AN160" s="307"/>
      <c r="AO160" s="308"/>
      <c r="AP160" s="309"/>
    </row>
    <row r="161" s="306" customFormat="true" ht="15.75" hidden="false" customHeight="false" outlineLevel="0" collapsed="false">
      <c r="A161" s="295"/>
      <c r="B161" s="295"/>
      <c r="C161" s="296"/>
      <c r="D161" s="296"/>
      <c r="E161" s="297"/>
      <c r="F161" s="298"/>
      <c r="G161" s="297"/>
      <c r="H161" s="299"/>
      <c r="I161" s="300"/>
      <c r="J161" s="298"/>
      <c r="K161" s="300"/>
      <c r="L161" s="301"/>
      <c r="M161" s="302"/>
      <c r="N161" s="301"/>
      <c r="O161" s="303"/>
      <c r="P161" s="301"/>
      <c r="Q161" s="302"/>
      <c r="R161" s="301"/>
      <c r="S161" s="302"/>
      <c r="T161" s="301"/>
      <c r="U161" s="302"/>
      <c r="V161" s="301"/>
      <c r="W161" s="302"/>
      <c r="X161" s="301"/>
      <c r="Y161" s="302"/>
      <c r="Z161" s="301"/>
      <c r="AA161" s="302"/>
      <c r="AB161" s="301"/>
      <c r="AC161" s="302"/>
      <c r="AD161" s="301"/>
      <c r="AE161" s="304"/>
      <c r="AF161" s="301"/>
      <c r="AG161" s="300"/>
      <c r="AH161" s="298"/>
      <c r="AI161" s="295"/>
      <c r="AJ161" s="305"/>
      <c r="AL161" s="19"/>
      <c r="AM161" s="83"/>
      <c r="AN161" s="307"/>
      <c r="AO161" s="308"/>
      <c r="AP161" s="309"/>
    </row>
    <row r="162" s="306" customFormat="true" ht="15.75" hidden="false" customHeight="false" outlineLevel="0" collapsed="false">
      <c r="A162" s="295"/>
      <c r="B162" s="295"/>
      <c r="C162" s="296"/>
      <c r="D162" s="296"/>
      <c r="E162" s="297"/>
      <c r="F162" s="298"/>
      <c r="G162" s="297"/>
      <c r="H162" s="299"/>
      <c r="I162" s="300"/>
      <c r="J162" s="298"/>
      <c r="K162" s="300"/>
      <c r="L162" s="301"/>
      <c r="M162" s="302"/>
      <c r="N162" s="301"/>
      <c r="O162" s="303"/>
      <c r="P162" s="301"/>
      <c r="Q162" s="302"/>
      <c r="R162" s="301"/>
      <c r="S162" s="302"/>
      <c r="T162" s="301"/>
      <c r="U162" s="302"/>
      <c r="V162" s="301"/>
      <c r="W162" s="302"/>
      <c r="X162" s="301"/>
      <c r="Y162" s="302"/>
      <c r="Z162" s="301"/>
      <c r="AA162" s="302"/>
      <c r="AB162" s="301"/>
      <c r="AC162" s="302"/>
      <c r="AD162" s="301"/>
      <c r="AE162" s="304"/>
      <c r="AF162" s="301"/>
      <c r="AG162" s="300"/>
      <c r="AH162" s="298"/>
      <c r="AI162" s="295"/>
      <c r="AJ162" s="305"/>
      <c r="AL162" s="19"/>
      <c r="AM162" s="83"/>
      <c r="AN162" s="307"/>
      <c r="AO162" s="308"/>
      <c r="AP162" s="309"/>
    </row>
  </sheetData>
  <mergeCells count="18">
    <mergeCell ref="C3:AH3"/>
    <mergeCell ref="C4:AH4"/>
    <mergeCell ref="C5:AH5"/>
    <mergeCell ref="C6:AH6"/>
    <mergeCell ref="C7:D8"/>
    <mergeCell ref="E7:J7"/>
    <mergeCell ref="K7:L7"/>
    <mergeCell ref="M7:N7"/>
    <mergeCell ref="O7:P7"/>
    <mergeCell ref="Q7:R7"/>
    <mergeCell ref="S7:T7"/>
    <mergeCell ref="U7:V7"/>
    <mergeCell ref="W7:X7"/>
    <mergeCell ref="Y7:Z7"/>
    <mergeCell ref="AA7:AB7"/>
    <mergeCell ref="AC7:AD7"/>
    <mergeCell ref="AE7:AF7"/>
    <mergeCell ref="AG7:AH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5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F12" activeCellId="0" sqref="F12"/>
    </sheetView>
  </sheetViews>
  <sheetFormatPr defaultColWidth="9.14453125" defaultRowHeight="12.75" zeroHeight="false" outlineLevelRow="0" outlineLevelCol="0"/>
  <cols>
    <col collapsed="false" customWidth="true" hidden="true" outlineLevel="0" max="1" min="1" style="464" width="2.57"/>
    <col collapsed="false" customWidth="true" hidden="true" outlineLevel="0" max="2" min="2" style="464" width="44.85"/>
    <col collapsed="false" customWidth="true" hidden="true" outlineLevel="0" max="3" min="3" style="465" width="15.57"/>
    <col collapsed="false" customWidth="true" hidden="false" outlineLevel="0" max="4" min="4" style="465" width="6.14"/>
    <col collapsed="false" customWidth="true" hidden="false" outlineLevel="0" max="5" min="5" style="464" width="8.28"/>
    <col collapsed="false" customWidth="true" hidden="false" outlineLevel="0" max="6" min="6" style="464" width="46.28"/>
    <col collapsed="false" customWidth="false" hidden="false" outlineLevel="0" max="9" min="7" style="464" width="9.14"/>
    <col collapsed="false" customWidth="true" hidden="false" outlineLevel="0" max="10" min="10" style="464" width="15.43"/>
    <col collapsed="false" customWidth="true" hidden="false" outlineLevel="0" max="11" min="11" style="464" width="14.43"/>
    <col collapsed="false" customWidth="true" hidden="false" outlineLevel="0" max="12" min="12" style="466" width="14.57"/>
    <col collapsed="false" customWidth="true" hidden="false" outlineLevel="0" max="13" min="13" style="464" width="12.57"/>
    <col collapsed="false" customWidth="true" hidden="false" outlineLevel="0" max="14" min="14" style="464" width="35.28"/>
    <col collapsed="false" customWidth="false" hidden="false" outlineLevel="0" max="1024" min="15" style="464" width="9.14"/>
  </cols>
  <sheetData>
    <row r="1" customFormat="false" ht="12.75" hidden="false" customHeight="false" outlineLevel="0" collapsed="false">
      <c r="A1" s="467" t="s">
        <v>918</v>
      </c>
      <c r="B1" s="467"/>
      <c r="C1" s="467"/>
    </row>
    <row r="2" customFormat="false" ht="12.75" hidden="false" customHeight="false" outlineLevel="0" collapsed="false">
      <c r="A2" s="467" t="s">
        <v>919</v>
      </c>
      <c r="B2" s="467"/>
      <c r="C2" s="467"/>
    </row>
    <row r="3" customFormat="false" ht="15.75" hidden="false" customHeight="true" outlineLevel="0" collapsed="false">
      <c r="A3" s="468" t="s">
        <v>252</v>
      </c>
      <c r="B3" s="468"/>
      <c r="C3" s="468"/>
      <c r="E3" s="469"/>
    </row>
    <row r="4" customFormat="false" ht="13.5" hidden="false" customHeight="false" outlineLevel="0" collapsed="false"/>
    <row r="5" customFormat="false" ht="15.75" hidden="false" customHeight="false" outlineLevel="0" collapsed="false">
      <c r="A5" s="470" t="s">
        <v>920</v>
      </c>
      <c r="E5" s="471"/>
      <c r="F5" s="471" t="s">
        <v>921</v>
      </c>
      <c r="G5" s="472" t="n">
        <v>44409</v>
      </c>
      <c r="H5" s="472" t="n">
        <v>44440</v>
      </c>
      <c r="I5" s="472" t="n">
        <v>44470</v>
      </c>
      <c r="J5" s="472" t="n">
        <v>44501</v>
      </c>
      <c r="K5" s="471" t="s">
        <v>922</v>
      </c>
    </row>
    <row r="6" customFormat="false" ht="16.5" hidden="false" customHeight="false" outlineLevel="0" collapsed="false">
      <c r="A6" s="464" t="s">
        <v>923</v>
      </c>
      <c r="C6" s="465" t="n">
        <v>682866898.009026</v>
      </c>
      <c r="E6" s="473"/>
      <c r="F6" s="473"/>
      <c r="G6" s="473"/>
      <c r="H6" s="473"/>
      <c r="I6" s="473"/>
      <c r="J6" s="473"/>
      <c r="K6" s="473"/>
    </row>
    <row r="7" customFormat="false" ht="13.5" hidden="false" customHeight="false" outlineLevel="0" collapsed="false">
      <c r="A7" s="464" t="s">
        <v>924</v>
      </c>
      <c r="E7" s="474" t="n">
        <v>411001</v>
      </c>
      <c r="F7" s="474" t="s">
        <v>259</v>
      </c>
      <c r="G7" s="475" t="n">
        <v>0</v>
      </c>
      <c r="H7" s="475" t="n">
        <v>0</v>
      </c>
      <c r="I7" s="475" t="n">
        <v>0</v>
      </c>
      <c r="J7" s="476" t="n">
        <v>3524027170</v>
      </c>
      <c r="K7" s="476" t="n">
        <v>3524027170</v>
      </c>
      <c r="L7" s="466" t="n">
        <v>3786902672</v>
      </c>
      <c r="M7" s="466" t="n">
        <f aca="false">K7-L7</f>
        <v>-262875502</v>
      </c>
      <c r="N7" s="464" t="s">
        <v>925</v>
      </c>
    </row>
    <row r="8" customFormat="false" ht="13.5" hidden="false" customHeight="false" outlineLevel="0" collapsed="false">
      <c r="E8" s="474"/>
      <c r="F8" s="477" t="s">
        <v>926</v>
      </c>
      <c r="G8" s="478"/>
      <c r="H8" s="478"/>
      <c r="I8" s="478"/>
      <c r="J8" s="479"/>
      <c r="K8" s="479"/>
      <c r="L8" s="480"/>
      <c r="M8" s="480"/>
      <c r="N8" s="464" t="s">
        <v>927</v>
      </c>
    </row>
    <row r="9" customFormat="false" ht="13.5" hidden="false" customHeight="false" outlineLevel="0" collapsed="false">
      <c r="B9" s="464" t="s">
        <v>928</v>
      </c>
      <c r="C9" s="465" t="n">
        <v>0</v>
      </c>
      <c r="E9" s="474" t="n">
        <v>910200</v>
      </c>
      <c r="F9" s="474" t="s">
        <v>929</v>
      </c>
      <c r="G9" s="475" t="n">
        <v>0</v>
      </c>
      <c r="H9" s="475" t="n">
        <v>0</v>
      </c>
      <c r="I9" s="475" t="n">
        <v>0</v>
      </c>
      <c r="J9" s="475" t="n">
        <v>0</v>
      </c>
      <c r="K9" s="475" t="n">
        <v>0</v>
      </c>
    </row>
    <row r="10" customFormat="false" ht="13.5" hidden="false" customHeight="false" outlineLevel="0" collapsed="false">
      <c r="E10" s="474" t="n">
        <v>910300</v>
      </c>
      <c r="F10" s="474" t="s">
        <v>352</v>
      </c>
      <c r="G10" s="475" t="n">
        <v>0</v>
      </c>
      <c r="H10" s="475" t="n">
        <v>0</v>
      </c>
      <c r="I10" s="475" t="n">
        <v>0</v>
      </c>
      <c r="J10" s="475" t="n">
        <v>0</v>
      </c>
      <c r="K10" s="475" t="n">
        <v>0</v>
      </c>
    </row>
    <row r="11" customFormat="false" ht="13.5" hidden="false" customHeight="false" outlineLevel="0" collapsed="false">
      <c r="A11" s="470" t="s">
        <v>930</v>
      </c>
      <c r="D11" s="481"/>
      <c r="E11" s="474" t="n">
        <v>910800</v>
      </c>
      <c r="F11" s="474" t="s">
        <v>931</v>
      </c>
      <c r="G11" s="475" t="n">
        <v>0</v>
      </c>
      <c r="H11" s="475" t="n">
        <v>0</v>
      </c>
      <c r="I11" s="475" t="n">
        <v>0</v>
      </c>
      <c r="J11" s="475" t="n">
        <v>0</v>
      </c>
      <c r="K11" s="475" t="n">
        <v>0</v>
      </c>
    </row>
    <row r="12" customFormat="false" ht="13.5" hidden="false" customHeight="false" outlineLevel="0" collapsed="false">
      <c r="B12" s="464" t="s">
        <v>932</v>
      </c>
      <c r="C12" s="465" t="n">
        <v>42625598.579998</v>
      </c>
      <c r="D12" s="482"/>
      <c r="E12" s="474" t="n">
        <v>919900</v>
      </c>
      <c r="F12" s="474" t="s">
        <v>933</v>
      </c>
      <c r="G12" s="475" t="n">
        <v>0</v>
      </c>
      <c r="H12" s="475" t="n">
        <v>0</v>
      </c>
      <c r="I12" s="475" t="n">
        <v>0</v>
      </c>
      <c r="J12" s="476" t="n">
        <v>-2183675</v>
      </c>
      <c r="K12" s="476" t="n">
        <v>-2183675</v>
      </c>
      <c r="L12" s="466" t="n">
        <v>2429175</v>
      </c>
      <c r="M12" s="466" t="n">
        <f aca="false">K12-L12</f>
        <v>-4612850</v>
      </c>
      <c r="N12" s="464" t="s">
        <v>934</v>
      </c>
    </row>
    <row r="13" customFormat="false" ht="13.5" hidden="false" customHeight="false" outlineLevel="0" collapsed="false">
      <c r="B13" s="464" t="s">
        <v>935</v>
      </c>
      <c r="C13" s="465" t="n">
        <v>-216899882.340729</v>
      </c>
      <c r="D13" s="482"/>
      <c r="E13" s="474" t="n">
        <v>920100</v>
      </c>
      <c r="F13" s="474" t="s">
        <v>936</v>
      </c>
      <c r="G13" s="475" t="n">
        <v>0</v>
      </c>
      <c r="H13" s="475" t="n">
        <v>0</v>
      </c>
      <c r="I13" s="475" t="n">
        <v>0</v>
      </c>
      <c r="J13" s="475" t="n">
        <v>0</v>
      </c>
      <c r="K13" s="475" t="n">
        <v>0</v>
      </c>
    </row>
    <row r="14" customFormat="false" ht="13.5" hidden="false" customHeight="false" outlineLevel="0" collapsed="false">
      <c r="B14" s="464" t="s">
        <v>937</v>
      </c>
      <c r="C14" s="465" t="n">
        <v>-455195608.550215</v>
      </c>
      <c r="D14" s="482"/>
      <c r="E14" s="474" t="n">
        <v>929900</v>
      </c>
      <c r="F14" s="474" t="s">
        <v>246</v>
      </c>
      <c r="G14" s="475" t="n">
        <v>0</v>
      </c>
      <c r="H14" s="475" t="n">
        <v>0</v>
      </c>
      <c r="I14" s="475" t="n">
        <v>0</v>
      </c>
      <c r="J14" s="476" t="n">
        <v>149864</v>
      </c>
      <c r="K14" s="476" t="n">
        <v>149864</v>
      </c>
    </row>
    <row r="15" customFormat="false" ht="13.5" hidden="false" customHeight="false" outlineLevel="0" collapsed="false">
      <c r="B15" s="464" t="s">
        <v>938</v>
      </c>
      <c r="C15" s="465" t="n">
        <v>0</v>
      </c>
      <c r="D15" s="482"/>
      <c r="E15" s="483"/>
      <c r="F15" s="483" t="s">
        <v>939</v>
      </c>
      <c r="G15" s="484" t="n">
        <v>0</v>
      </c>
      <c r="H15" s="484" t="n">
        <v>0</v>
      </c>
      <c r="I15" s="484" t="n">
        <v>0</v>
      </c>
      <c r="J15" s="485" t="n">
        <v>3521993359</v>
      </c>
      <c r="K15" s="486"/>
    </row>
    <row r="16" customFormat="false" ht="13.5" hidden="false" customHeight="false" outlineLevel="0" collapsed="false">
      <c r="B16" s="464" t="s">
        <v>940</v>
      </c>
      <c r="C16" s="465" t="n">
        <v>134133110.583333</v>
      </c>
      <c r="D16" s="482"/>
      <c r="E16" s="474" t="n">
        <v>211001</v>
      </c>
      <c r="F16" s="474" t="s">
        <v>135</v>
      </c>
      <c r="G16" s="475" t="n">
        <v>0</v>
      </c>
      <c r="H16" s="475" t="n">
        <v>0</v>
      </c>
      <c r="I16" s="475" t="n">
        <v>0</v>
      </c>
      <c r="J16" s="476" t="n">
        <v>-1689870</v>
      </c>
      <c r="K16" s="476" t="n">
        <v>-1689870</v>
      </c>
    </row>
    <row r="17" customFormat="false" ht="13.5" hidden="false" customHeight="false" outlineLevel="0" collapsed="false">
      <c r="B17" s="464" t="s">
        <v>843</v>
      </c>
      <c r="C17" s="465" t="n">
        <v>0</v>
      </c>
      <c r="D17" s="482"/>
      <c r="E17" s="474" t="n">
        <v>211002</v>
      </c>
      <c r="F17" s="474" t="s">
        <v>941</v>
      </c>
      <c r="G17" s="475" t="n">
        <v>0</v>
      </c>
      <c r="H17" s="475" t="n">
        <v>0</v>
      </c>
      <c r="I17" s="475" t="n">
        <v>0</v>
      </c>
      <c r="J17" s="476" t="n">
        <v>-149864</v>
      </c>
      <c r="K17" s="476" t="n">
        <v>-149864</v>
      </c>
    </row>
    <row r="18" customFormat="false" ht="13.5" hidden="false" customHeight="false" outlineLevel="0" collapsed="false">
      <c r="B18" s="464" t="s">
        <v>942</v>
      </c>
      <c r="C18" s="465" t="n">
        <v>0</v>
      </c>
      <c r="D18" s="482"/>
      <c r="E18" s="474" t="n">
        <v>825010</v>
      </c>
      <c r="F18" s="474" t="s">
        <v>237</v>
      </c>
      <c r="G18" s="475" t="n">
        <v>0</v>
      </c>
      <c r="H18" s="475" t="n">
        <v>0</v>
      </c>
      <c r="I18" s="475" t="n">
        <v>0</v>
      </c>
      <c r="J18" s="475" t="n">
        <v>0</v>
      </c>
      <c r="K18" s="475" t="n">
        <v>0</v>
      </c>
    </row>
    <row r="19" customFormat="false" ht="13.5" hidden="false" customHeight="false" outlineLevel="0" collapsed="false">
      <c r="B19" s="464" t="s">
        <v>943</v>
      </c>
      <c r="C19" s="465" t="n">
        <v>0</v>
      </c>
      <c r="D19" s="487"/>
      <c r="E19" s="474" t="n">
        <v>811001</v>
      </c>
      <c r="F19" s="474" t="s">
        <v>199</v>
      </c>
      <c r="G19" s="475" t="n">
        <v>0</v>
      </c>
      <c r="H19" s="475" t="n">
        <v>0</v>
      </c>
      <c r="I19" s="475" t="n">
        <v>0</v>
      </c>
      <c r="J19" s="475" t="n">
        <v>0</v>
      </c>
      <c r="K19" s="475" t="n">
        <v>0</v>
      </c>
    </row>
    <row r="20" customFormat="false" ht="13.5" hidden="false" customHeight="false" outlineLevel="0" collapsed="false">
      <c r="B20" s="464" t="s">
        <v>944</v>
      </c>
      <c r="C20" s="465" t="n">
        <v>2598566282.87878</v>
      </c>
      <c r="D20" s="487"/>
      <c r="E20" s="474" t="n">
        <v>811002</v>
      </c>
      <c r="F20" s="474" t="s">
        <v>201</v>
      </c>
      <c r="G20" s="475" t="n">
        <v>0</v>
      </c>
      <c r="H20" s="475" t="n">
        <v>0</v>
      </c>
      <c r="I20" s="475" t="n">
        <v>0</v>
      </c>
      <c r="J20" s="476" t="n">
        <v>13620889</v>
      </c>
      <c r="K20" s="476" t="n">
        <v>13620889</v>
      </c>
    </row>
    <row r="21" customFormat="false" ht="13.5" hidden="false" customHeight="false" outlineLevel="0" collapsed="false">
      <c r="B21" s="464" t="s">
        <v>945</v>
      </c>
      <c r="C21" s="465" t="n">
        <v>0</v>
      </c>
      <c r="D21" s="487"/>
      <c r="E21" s="474" t="n">
        <v>811003</v>
      </c>
      <c r="F21" s="474" t="s">
        <v>202</v>
      </c>
      <c r="G21" s="475" t="n">
        <v>0</v>
      </c>
      <c r="H21" s="475" t="n">
        <v>0</v>
      </c>
      <c r="I21" s="475" t="n">
        <v>0</v>
      </c>
      <c r="J21" s="476" t="n">
        <v>56466466</v>
      </c>
      <c r="K21" s="476" t="n">
        <v>56466466</v>
      </c>
    </row>
    <row r="22" customFormat="false" ht="13.5" hidden="false" customHeight="false" outlineLevel="0" collapsed="false">
      <c r="B22" s="464" t="s">
        <v>946</v>
      </c>
      <c r="C22" s="465" t="n">
        <v>0</v>
      </c>
      <c r="D22" s="487"/>
      <c r="E22" s="474" t="n">
        <v>811005</v>
      </c>
      <c r="F22" s="474" t="s">
        <v>204</v>
      </c>
      <c r="G22" s="475" t="n">
        <v>0</v>
      </c>
      <c r="H22" s="475" t="n">
        <v>0</v>
      </c>
      <c r="I22" s="475" t="n">
        <v>0</v>
      </c>
      <c r="J22" s="476" t="n">
        <v>1494000</v>
      </c>
      <c r="K22" s="476" t="n">
        <v>1494000</v>
      </c>
    </row>
    <row r="23" customFormat="false" ht="13.5" hidden="false" customHeight="false" outlineLevel="0" collapsed="false">
      <c r="B23" s="464" t="s">
        <v>947</v>
      </c>
      <c r="C23" s="465" t="n">
        <v>-228113211.291852</v>
      </c>
      <c r="D23" s="487"/>
      <c r="E23" s="474" t="n">
        <v>811006</v>
      </c>
      <c r="F23" s="474" t="s">
        <v>948</v>
      </c>
      <c r="G23" s="475" t="n">
        <v>0</v>
      </c>
      <c r="H23" s="475" t="n">
        <v>0</v>
      </c>
      <c r="I23" s="475" t="n">
        <v>0</v>
      </c>
      <c r="J23" s="475" t="n">
        <v>0</v>
      </c>
      <c r="K23" s="475" t="n">
        <v>0</v>
      </c>
    </row>
    <row r="24" customFormat="false" ht="13.5" hidden="false" customHeight="false" outlineLevel="0" collapsed="false">
      <c r="B24" s="464" t="s">
        <v>949</v>
      </c>
      <c r="C24" s="465" t="n">
        <v>14632287.9509223</v>
      </c>
      <c r="D24" s="487"/>
      <c r="E24" s="474" t="n">
        <v>821000</v>
      </c>
      <c r="F24" s="474" t="s">
        <v>206</v>
      </c>
      <c r="G24" s="475" t="n">
        <v>0</v>
      </c>
      <c r="H24" s="475" t="n">
        <v>0</v>
      </c>
      <c r="I24" s="475" t="n">
        <v>0</v>
      </c>
      <c r="J24" s="475" t="n">
        <v>0</v>
      </c>
      <c r="K24" s="475" t="n">
        <v>0</v>
      </c>
    </row>
    <row r="25" customFormat="false" ht="13.5" hidden="false" customHeight="false" outlineLevel="0" collapsed="false">
      <c r="B25" s="464" t="s">
        <v>950</v>
      </c>
      <c r="C25" s="465" t="n">
        <v>128213353.1</v>
      </c>
      <c r="D25" s="487"/>
      <c r="E25" s="474" t="n">
        <v>211101</v>
      </c>
      <c r="F25" s="474" t="s">
        <v>951</v>
      </c>
      <c r="G25" s="475" t="n">
        <v>0</v>
      </c>
      <c r="H25" s="475" t="n">
        <v>0</v>
      </c>
      <c r="I25" s="475" t="n">
        <v>0</v>
      </c>
      <c r="J25" s="476" t="n">
        <v>-270321400</v>
      </c>
      <c r="K25" s="476" t="n">
        <v>-270321400</v>
      </c>
    </row>
    <row r="26" customFormat="false" ht="13.5" hidden="false" customHeight="false" outlineLevel="0" collapsed="false">
      <c r="B26" s="470" t="s">
        <v>952</v>
      </c>
      <c r="C26" s="488" t="n">
        <f aca="false">SUM(C12:C25)</f>
        <v>2017961930.91024</v>
      </c>
      <c r="D26" s="482"/>
      <c r="E26" s="474" t="n">
        <v>821002</v>
      </c>
      <c r="F26" s="474" t="s">
        <v>208</v>
      </c>
      <c r="G26" s="475" t="n">
        <v>0</v>
      </c>
      <c r="H26" s="475" t="n">
        <v>0</v>
      </c>
      <c r="I26" s="475" t="n">
        <v>0</v>
      </c>
      <c r="J26" s="476" t="n">
        <v>28300299</v>
      </c>
      <c r="K26" s="476" t="n">
        <v>28300299</v>
      </c>
    </row>
    <row r="27" customFormat="false" ht="13.5" hidden="false" customHeight="false" outlineLevel="0" collapsed="false">
      <c r="E27" s="474" t="n">
        <v>821004</v>
      </c>
      <c r="F27" s="474" t="s">
        <v>209</v>
      </c>
      <c r="G27" s="475" t="n">
        <v>0</v>
      </c>
      <c r="H27" s="475" t="n">
        <v>0</v>
      </c>
      <c r="I27" s="475" t="n">
        <v>0</v>
      </c>
      <c r="J27" s="476" t="n">
        <v>332667</v>
      </c>
      <c r="K27" s="476" t="n">
        <v>332667</v>
      </c>
    </row>
    <row r="28" customFormat="false" ht="13.5" hidden="false" customHeight="false" outlineLevel="0" collapsed="false">
      <c r="A28" s="470" t="s">
        <v>953</v>
      </c>
      <c r="C28" s="488" t="n">
        <f aca="false">C6+C26+C9</f>
        <v>2700828828.91927</v>
      </c>
      <c r="E28" s="474" t="n">
        <v>821005</v>
      </c>
      <c r="F28" s="474" t="s">
        <v>210</v>
      </c>
      <c r="G28" s="475" t="n">
        <v>0</v>
      </c>
      <c r="H28" s="475" t="n">
        <v>0</v>
      </c>
      <c r="I28" s="475" t="n">
        <v>0</v>
      </c>
      <c r="J28" s="475" t="n">
        <v>0</v>
      </c>
      <c r="K28" s="475" t="n">
        <v>0</v>
      </c>
    </row>
    <row r="29" customFormat="false" ht="13.5" hidden="false" customHeight="false" outlineLevel="0" collapsed="false">
      <c r="E29" s="474" t="n">
        <v>821006</v>
      </c>
      <c r="F29" s="474" t="s">
        <v>211</v>
      </c>
      <c r="G29" s="475" t="n">
        <v>0</v>
      </c>
      <c r="H29" s="475" t="n">
        <v>0</v>
      </c>
      <c r="I29" s="475" t="n">
        <v>0</v>
      </c>
      <c r="J29" s="476" t="n">
        <v>30021416</v>
      </c>
      <c r="K29" s="476" t="n">
        <v>30021416</v>
      </c>
    </row>
    <row r="30" customFormat="false" ht="13.5" hidden="false" customHeight="false" outlineLevel="0" collapsed="false">
      <c r="A30" s="464" t="s">
        <v>954</v>
      </c>
      <c r="C30" s="465" t="n">
        <v>4670606224.82998</v>
      </c>
      <c r="E30" s="474" t="n">
        <v>821007</v>
      </c>
      <c r="F30" s="474" t="s">
        <v>212</v>
      </c>
      <c r="G30" s="475" t="n">
        <v>0</v>
      </c>
      <c r="H30" s="475" t="n">
        <v>0</v>
      </c>
      <c r="I30" s="475" t="n">
        <v>0</v>
      </c>
      <c r="J30" s="475" t="n">
        <v>0</v>
      </c>
      <c r="K30" s="475" t="n">
        <v>0</v>
      </c>
    </row>
    <row r="31" customFormat="false" ht="13.5" hidden="false" customHeight="false" outlineLevel="0" collapsed="false">
      <c r="E31" s="474" t="n">
        <v>824001</v>
      </c>
      <c r="F31" s="474" t="s">
        <v>216</v>
      </c>
      <c r="G31" s="475" t="n">
        <v>0</v>
      </c>
      <c r="H31" s="475" t="n">
        <v>0</v>
      </c>
      <c r="I31" s="475" t="n">
        <v>0</v>
      </c>
      <c r="J31" s="476" t="n">
        <v>6075715</v>
      </c>
      <c r="K31" s="476" t="n">
        <v>6075715</v>
      </c>
    </row>
    <row r="32" customFormat="false" ht="13.5" hidden="false" customHeight="false" outlineLevel="0" collapsed="false">
      <c r="A32" s="470" t="s">
        <v>955</v>
      </c>
      <c r="C32" s="488" t="n">
        <f aca="false">C28+C30</f>
        <v>7371435053.74925</v>
      </c>
      <c r="E32" s="474" t="n">
        <v>824002</v>
      </c>
      <c r="F32" s="474" t="s">
        <v>217</v>
      </c>
      <c r="G32" s="475" t="n">
        <v>0</v>
      </c>
      <c r="H32" s="475" t="n">
        <v>0</v>
      </c>
      <c r="I32" s="475" t="n">
        <v>0</v>
      </c>
      <c r="J32" s="476" t="n">
        <v>4060900</v>
      </c>
      <c r="K32" s="476" t="n">
        <v>4060900</v>
      </c>
    </row>
    <row r="33" customFormat="false" ht="13.5" hidden="false" customHeight="false" outlineLevel="0" collapsed="false">
      <c r="D33" s="489"/>
      <c r="E33" s="474" t="n">
        <v>824003</v>
      </c>
      <c r="F33" s="474" t="s">
        <v>218</v>
      </c>
      <c r="G33" s="475" t="n">
        <v>0</v>
      </c>
      <c r="H33" s="475" t="n">
        <v>0</v>
      </c>
      <c r="I33" s="475" t="n">
        <v>0</v>
      </c>
      <c r="J33" s="476" t="n">
        <v>1845803</v>
      </c>
      <c r="K33" s="476" t="n">
        <v>1845803</v>
      </c>
    </row>
    <row r="34" customFormat="false" ht="13.5" hidden="false" customHeight="false" outlineLevel="0" collapsed="false">
      <c r="E34" s="474" t="n">
        <v>824004</v>
      </c>
      <c r="F34" s="474" t="s">
        <v>219</v>
      </c>
      <c r="G34" s="475" t="n">
        <v>0</v>
      </c>
      <c r="H34" s="475" t="n">
        <v>0</v>
      </c>
      <c r="I34" s="475" t="n">
        <v>0</v>
      </c>
      <c r="J34" s="475" t="n">
        <v>0</v>
      </c>
      <c r="K34" s="475" t="n">
        <v>0</v>
      </c>
    </row>
    <row r="35" customFormat="false" ht="13.5" hidden="false" customHeight="false" outlineLevel="0" collapsed="false">
      <c r="E35" s="474" t="n">
        <v>824005</v>
      </c>
      <c r="F35" s="474" t="s">
        <v>220</v>
      </c>
      <c r="G35" s="475" t="n">
        <v>0</v>
      </c>
      <c r="H35" s="475" t="n">
        <v>0</v>
      </c>
      <c r="I35" s="475" t="n">
        <v>0</v>
      </c>
      <c r="J35" s="475" t="n">
        <v>310</v>
      </c>
      <c r="K35" s="475" t="n">
        <v>310</v>
      </c>
    </row>
    <row r="36" customFormat="false" ht="13.5" hidden="false" customHeight="false" outlineLevel="0" collapsed="false">
      <c r="E36" s="474" t="n">
        <v>824006</v>
      </c>
      <c r="F36" s="474" t="s">
        <v>221</v>
      </c>
      <c r="G36" s="475" t="n">
        <v>0</v>
      </c>
      <c r="H36" s="475" t="n">
        <v>0</v>
      </c>
      <c r="I36" s="475" t="n">
        <v>0</v>
      </c>
      <c r="J36" s="475" t="n">
        <v>0</v>
      </c>
      <c r="K36" s="475" t="n">
        <v>0</v>
      </c>
    </row>
    <row r="37" customFormat="false" ht="13.5" hidden="false" customHeight="false" outlineLevel="0" collapsed="false">
      <c r="E37" s="474" t="n">
        <v>824007</v>
      </c>
      <c r="F37" s="474" t="s">
        <v>222</v>
      </c>
      <c r="G37" s="475" t="n">
        <v>0</v>
      </c>
      <c r="H37" s="475" t="n">
        <v>0</v>
      </c>
      <c r="I37" s="475" t="n">
        <v>0</v>
      </c>
      <c r="J37" s="476" t="n">
        <v>2641900</v>
      </c>
      <c r="K37" s="476" t="n">
        <v>2641900</v>
      </c>
    </row>
    <row r="38" customFormat="false" ht="13.5" hidden="false" customHeight="false" outlineLevel="0" collapsed="false">
      <c r="E38" s="474" t="n">
        <v>824011</v>
      </c>
      <c r="F38" s="474" t="s">
        <v>226</v>
      </c>
      <c r="G38" s="475" t="n">
        <v>0</v>
      </c>
      <c r="H38" s="475" t="n">
        <v>0</v>
      </c>
      <c r="I38" s="475" t="n">
        <v>0</v>
      </c>
      <c r="J38" s="476" t="n">
        <v>1029200</v>
      </c>
      <c r="K38" s="476" t="n">
        <v>1029200</v>
      </c>
    </row>
    <row r="39" customFormat="false" ht="13.5" hidden="false" customHeight="false" outlineLevel="0" collapsed="false">
      <c r="E39" s="474" t="n">
        <v>824013</v>
      </c>
      <c r="F39" s="474" t="s">
        <v>227</v>
      </c>
      <c r="G39" s="475" t="n">
        <v>0</v>
      </c>
      <c r="H39" s="475" t="n">
        <v>0</v>
      </c>
      <c r="I39" s="475" t="n">
        <v>0</v>
      </c>
      <c r="J39" s="475" t="n">
        <v>0</v>
      </c>
      <c r="K39" s="475" t="n">
        <v>0</v>
      </c>
    </row>
    <row r="40" customFormat="false" ht="13.5" hidden="false" customHeight="false" outlineLevel="0" collapsed="false">
      <c r="E40" s="474" t="n">
        <v>824019</v>
      </c>
      <c r="F40" s="474" t="s">
        <v>228</v>
      </c>
      <c r="G40" s="475" t="n">
        <v>0</v>
      </c>
      <c r="H40" s="475" t="n">
        <v>0</v>
      </c>
      <c r="I40" s="475" t="n">
        <v>0</v>
      </c>
      <c r="J40" s="476" t="n">
        <v>114198</v>
      </c>
      <c r="K40" s="476" t="n">
        <v>114198</v>
      </c>
    </row>
    <row r="41" customFormat="false" ht="13.5" hidden="false" customHeight="false" outlineLevel="0" collapsed="false">
      <c r="E41" s="474" t="n">
        <v>824037</v>
      </c>
      <c r="F41" s="474" t="s">
        <v>231</v>
      </c>
      <c r="G41" s="475" t="n">
        <v>0</v>
      </c>
      <c r="H41" s="475" t="n">
        <v>0</v>
      </c>
      <c r="I41" s="475" t="n">
        <v>0</v>
      </c>
      <c r="J41" s="475" t="n">
        <v>200</v>
      </c>
      <c r="K41" s="475" t="n">
        <v>200</v>
      </c>
    </row>
    <row r="42" customFormat="false" ht="13.5" hidden="false" customHeight="false" outlineLevel="0" collapsed="false">
      <c r="E42" s="474" t="n">
        <v>824041</v>
      </c>
      <c r="F42" s="474" t="s">
        <v>232</v>
      </c>
      <c r="G42" s="475" t="n">
        <v>0</v>
      </c>
      <c r="H42" s="475" t="n">
        <v>0</v>
      </c>
      <c r="I42" s="475" t="n">
        <v>0</v>
      </c>
      <c r="J42" s="475" t="n">
        <v>0</v>
      </c>
      <c r="K42" s="475" t="n">
        <v>0</v>
      </c>
    </row>
    <row r="43" customFormat="false" ht="13.5" hidden="false" customHeight="false" outlineLevel="0" collapsed="false">
      <c r="E43" s="474" t="n">
        <v>824042</v>
      </c>
      <c r="F43" s="474" t="s">
        <v>956</v>
      </c>
      <c r="G43" s="475" t="n">
        <v>0</v>
      </c>
      <c r="H43" s="475" t="n">
        <v>0</v>
      </c>
      <c r="I43" s="475" t="n">
        <v>0</v>
      </c>
      <c r="J43" s="476" t="n">
        <v>1888550</v>
      </c>
      <c r="K43" s="476" t="n">
        <v>1888550</v>
      </c>
    </row>
    <row r="44" customFormat="false" ht="13.5" hidden="false" customHeight="false" outlineLevel="0" collapsed="false">
      <c r="E44" s="474" t="n">
        <v>825011</v>
      </c>
      <c r="F44" s="474" t="s">
        <v>957</v>
      </c>
      <c r="G44" s="475" t="n">
        <v>0</v>
      </c>
      <c r="H44" s="475" t="n">
        <v>0</v>
      </c>
      <c r="I44" s="475" t="n">
        <v>0</v>
      </c>
      <c r="J44" s="475" t="n">
        <v>0</v>
      </c>
      <c r="K44" s="475" t="n">
        <v>0</v>
      </c>
    </row>
    <row r="45" customFormat="false" ht="13.5" hidden="false" customHeight="false" outlineLevel="0" collapsed="false">
      <c r="E45" s="474" t="n">
        <v>825012</v>
      </c>
      <c r="F45" s="474" t="s">
        <v>239</v>
      </c>
      <c r="G45" s="475" t="n">
        <v>0</v>
      </c>
      <c r="H45" s="475" t="n">
        <v>0</v>
      </c>
      <c r="I45" s="475" t="n">
        <v>0</v>
      </c>
      <c r="J45" s="476" t="n">
        <v>263171</v>
      </c>
      <c r="K45" s="476" t="n">
        <v>263171</v>
      </c>
    </row>
    <row r="46" customFormat="false" ht="13.5" hidden="false" customHeight="false" outlineLevel="0" collapsed="false">
      <c r="E46" s="474" t="n">
        <v>829207</v>
      </c>
      <c r="F46" s="474" t="s">
        <v>243</v>
      </c>
      <c r="G46" s="475" t="n">
        <v>0</v>
      </c>
      <c r="H46" s="475" t="n">
        <v>0</v>
      </c>
      <c r="I46" s="475" t="n">
        <v>0</v>
      </c>
      <c r="J46" s="475" t="n">
        <v>0</v>
      </c>
      <c r="K46" s="475" t="n">
        <v>0</v>
      </c>
    </row>
    <row r="47" customFormat="false" ht="13.5" hidden="false" customHeight="false" outlineLevel="0" collapsed="false">
      <c r="E47" s="474" t="n">
        <v>811004</v>
      </c>
      <c r="F47" s="474" t="s">
        <v>203</v>
      </c>
      <c r="G47" s="475" t="n">
        <v>0</v>
      </c>
      <c r="H47" s="475" t="n">
        <v>0</v>
      </c>
      <c r="I47" s="475" t="n">
        <v>0</v>
      </c>
      <c r="J47" s="476" t="n">
        <v>56727525</v>
      </c>
      <c r="K47" s="476" t="n">
        <v>56727525</v>
      </c>
    </row>
    <row r="48" customFormat="false" ht="13.5" hidden="false" customHeight="false" outlineLevel="0" collapsed="false">
      <c r="E48" s="474" t="n">
        <v>811010</v>
      </c>
      <c r="F48" s="474" t="s">
        <v>958</v>
      </c>
      <c r="G48" s="475" t="n">
        <v>0</v>
      </c>
      <c r="H48" s="475" t="n">
        <v>0</v>
      </c>
      <c r="I48" s="475" t="n">
        <v>0</v>
      </c>
      <c r="J48" s="475" t="n">
        <v>0</v>
      </c>
      <c r="K48" s="475" t="n">
        <v>0</v>
      </c>
    </row>
    <row r="49" customFormat="false" ht="13.5" hidden="false" customHeight="false" outlineLevel="0" collapsed="false">
      <c r="E49" s="474" t="n">
        <v>822001</v>
      </c>
      <c r="F49" s="474" t="s">
        <v>214</v>
      </c>
      <c r="G49" s="475" t="n">
        <v>0</v>
      </c>
      <c r="H49" s="475" t="n">
        <v>0</v>
      </c>
      <c r="I49" s="475" t="n">
        <v>0</v>
      </c>
      <c r="J49" s="475" t="n">
        <v>0</v>
      </c>
      <c r="K49" s="475" t="n">
        <v>0</v>
      </c>
    </row>
    <row r="50" customFormat="false" ht="13.5" hidden="false" customHeight="false" outlineLevel="0" collapsed="false">
      <c r="E50" s="474" t="n">
        <v>822005</v>
      </c>
      <c r="F50" s="474" t="s">
        <v>382</v>
      </c>
      <c r="G50" s="475" t="n">
        <v>0</v>
      </c>
      <c r="H50" s="475" t="n">
        <v>0</v>
      </c>
      <c r="I50" s="475" t="n">
        <v>0</v>
      </c>
      <c r="J50" s="476" t="n">
        <v>1190000</v>
      </c>
      <c r="K50" s="476" t="n">
        <v>1190000</v>
      </c>
    </row>
    <row r="51" customFormat="false" ht="13.5" hidden="false" customHeight="false" outlineLevel="0" collapsed="false">
      <c r="E51" s="474" t="n">
        <v>822015</v>
      </c>
      <c r="F51" s="474" t="s">
        <v>959</v>
      </c>
      <c r="G51" s="475" t="n">
        <v>0</v>
      </c>
      <c r="H51" s="475" t="n">
        <v>0</v>
      </c>
      <c r="I51" s="475" t="n">
        <v>0</v>
      </c>
      <c r="J51" s="475" t="n">
        <v>0</v>
      </c>
      <c r="K51" s="475" t="n">
        <v>0</v>
      </c>
    </row>
    <row r="52" customFormat="false" ht="13.5" hidden="false" customHeight="false" outlineLevel="0" collapsed="false">
      <c r="E52" s="474" t="n">
        <v>824008</v>
      </c>
      <c r="F52" s="474" t="s">
        <v>223</v>
      </c>
      <c r="G52" s="475" t="n">
        <v>0</v>
      </c>
      <c r="H52" s="475" t="n">
        <v>0</v>
      </c>
      <c r="I52" s="475" t="n">
        <v>0</v>
      </c>
      <c r="J52" s="476" t="n">
        <v>61059868</v>
      </c>
      <c r="K52" s="476" t="n">
        <v>61059868</v>
      </c>
    </row>
    <row r="53" customFormat="false" ht="13.5" hidden="false" customHeight="false" outlineLevel="0" collapsed="false">
      <c r="E53" s="474" t="n">
        <v>824009</v>
      </c>
      <c r="F53" s="474" t="s">
        <v>224</v>
      </c>
      <c r="G53" s="475" t="n">
        <v>0</v>
      </c>
      <c r="H53" s="475" t="n">
        <v>0</v>
      </c>
      <c r="I53" s="475" t="n">
        <v>0</v>
      </c>
      <c r="J53" s="476" t="n">
        <v>41666667</v>
      </c>
      <c r="K53" s="476" t="n">
        <v>41666667</v>
      </c>
    </row>
    <row r="54" customFormat="false" ht="13.5" hidden="false" customHeight="false" outlineLevel="0" collapsed="false">
      <c r="E54" s="474" t="n">
        <v>824010</v>
      </c>
      <c r="F54" s="474" t="s">
        <v>225</v>
      </c>
      <c r="G54" s="475" t="n">
        <v>0</v>
      </c>
      <c r="H54" s="475" t="n">
        <v>0</v>
      </c>
      <c r="I54" s="475" t="n">
        <v>0</v>
      </c>
      <c r="J54" s="476" t="n">
        <v>9138822</v>
      </c>
      <c r="K54" s="476" t="n">
        <v>9138822</v>
      </c>
    </row>
    <row r="55" customFormat="false" ht="13.5" hidden="false" customHeight="false" outlineLevel="0" collapsed="false">
      <c r="E55" s="474" t="n">
        <v>824039</v>
      </c>
      <c r="F55" s="474" t="s">
        <v>960</v>
      </c>
      <c r="G55" s="475" t="n">
        <v>0</v>
      </c>
      <c r="H55" s="475" t="n">
        <v>0</v>
      </c>
      <c r="I55" s="475" t="n">
        <v>0</v>
      </c>
      <c r="J55" s="475" t="n">
        <v>0</v>
      </c>
      <c r="K55" s="475" t="n">
        <v>0</v>
      </c>
    </row>
    <row r="56" customFormat="false" ht="13.5" hidden="false" customHeight="false" outlineLevel="0" collapsed="false">
      <c r="E56" s="474" t="n">
        <v>825002</v>
      </c>
      <c r="F56" s="474" t="s">
        <v>236</v>
      </c>
      <c r="G56" s="475" t="n">
        <v>0</v>
      </c>
      <c r="H56" s="475" t="n">
        <v>0</v>
      </c>
      <c r="I56" s="475" t="n">
        <v>0</v>
      </c>
      <c r="J56" s="475" t="n">
        <v>0</v>
      </c>
      <c r="K56" s="475" t="n">
        <v>0</v>
      </c>
    </row>
    <row r="57" customFormat="false" ht="13.5" hidden="false" customHeight="false" outlineLevel="0" collapsed="false">
      <c r="E57" s="474" t="n">
        <v>825004</v>
      </c>
      <c r="F57" s="474" t="s">
        <v>961</v>
      </c>
      <c r="G57" s="475" t="n">
        <v>0</v>
      </c>
      <c r="H57" s="475" t="n">
        <v>0</v>
      </c>
      <c r="I57" s="475" t="n">
        <v>0</v>
      </c>
      <c r="J57" s="475" t="n">
        <v>0</v>
      </c>
      <c r="K57" s="475" t="n">
        <v>0</v>
      </c>
    </row>
    <row r="58" customFormat="false" ht="13.5" hidden="false" customHeight="false" outlineLevel="0" collapsed="false">
      <c r="E58" s="474" t="n">
        <v>824021</v>
      </c>
      <c r="F58" s="474" t="s">
        <v>229</v>
      </c>
      <c r="G58" s="475" t="n">
        <v>0</v>
      </c>
      <c r="H58" s="475" t="n">
        <v>0</v>
      </c>
      <c r="I58" s="475" t="n">
        <v>0</v>
      </c>
      <c r="J58" s="476" t="n">
        <v>2220000</v>
      </c>
      <c r="K58" s="476" t="n">
        <v>2220000</v>
      </c>
    </row>
    <row r="59" customFormat="false" ht="13.5" hidden="false" customHeight="false" outlineLevel="0" collapsed="false">
      <c r="E59" s="474" t="n">
        <v>824033</v>
      </c>
      <c r="F59" s="474" t="s">
        <v>962</v>
      </c>
      <c r="G59" s="475" t="n">
        <v>0</v>
      </c>
      <c r="H59" s="475" t="n">
        <v>0</v>
      </c>
      <c r="I59" s="475" t="n">
        <v>0</v>
      </c>
      <c r="J59" s="476" t="n">
        <v>38182329</v>
      </c>
      <c r="K59" s="476" t="n">
        <v>38182329</v>
      </c>
    </row>
    <row r="60" customFormat="false" ht="13.5" hidden="false" customHeight="false" outlineLevel="0" collapsed="false">
      <c r="E60" s="474" t="n">
        <v>825013</v>
      </c>
      <c r="F60" s="474" t="s">
        <v>240</v>
      </c>
      <c r="G60" s="475" t="n">
        <v>0</v>
      </c>
      <c r="H60" s="475" t="n">
        <v>0</v>
      </c>
      <c r="I60" s="475" t="n">
        <v>0</v>
      </c>
      <c r="J60" s="475" t="n">
        <v>0</v>
      </c>
      <c r="K60" s="475" t="n">
        <v>0</v>
      </c>
    </row>
    <row r="61" customFormat="false" ht="13.5" hidden="false" customHeight="false" outlineLevel="0" collapsed="false">
      <c r="E61" s="474" t="n">
        <v>825015</v>
      </c>
      <c r="F61" s="474" t="s">
        <v>241</v>
      </c>
      <c r="G61" s="475" t="n">
        <v>0</v>
      </c>
      <c r="H61" s="475" t="n">
        <v>0</v>
      </c>
      <c r="I61" s="475" t="n">
        <v>0</v>
      </c>
      <c r="J61" s="475" t="n">
        <v>0</v>
      </c>
      <c r="K61" s="475" t="n">
        <v>0</v>
      </c>
    </row>
    <row r="62" customFormat="false" ht="13.5" hidden="false" customHeight="false" outlineLevel="0" collapsed="false">
      <c r="E62" s="474" t="n">
        <v>825099</v>
      </c>
      <c r="F62" s="474" t="s">
        <v>963</v>
      </c>
      <c r="G62" s="475" t="n">
        <v>0</v>
      </c>
      <c r="H62" s="475" t="n">
        <v>0</v>
      </c>
      <c r="I62" s="475" t="n">
        <v>0</v>
      </c>
      <c r="J62" s="475" t="n">
        <v>0</v>
      </c>
      <c r="K62" s="475" t="n">
        <v>0</v>
      </c>
    </row>
    <row r="63" customFormat="false" ht="13.5" hidden="false" customHeight="false" outlineLevel="0" collapsed="false">
      <c r="E63" s="474" t="n">
        <v>811007</v>
      </c>
      <c r="F63" s="474" t="s">
        <v>964</v>
      </c>
      <c r="G63" s="475" t="n">
        <v>0</v>
      </c>
      <c r="H63" s="475" t="n">
        <v>0</v>
      </c>
      <c r="I63" s="475" t="n">
        <v>0</v>
      </c>
      <c r="J63" s="475" t="n">
        <v>0</v>
      </c>
      <c r="K63" s="475" t="n">
        <v>0</v>
      </c>
    </row>
    <row r="64" customFormat="false" ht="13.5" hidden="false" customHeight="false" outlineLevel="0" collapsed="false">
      <c r="E64" s="483"/>
      <c r="F64" s="483" t="s">
        <v>965</v>
      </c>
      <c r="G64" s="484" t="n">
        <v>0</v>
      </c>
      <c r="H64" s="484" t="n">
        <v>0</v>
      </c>
      <c r="I64" s="484" t="n">
        <v>0</v>
      </c>
      <c r="J64" s="485" t="n">
        <v>86689251</v>
      </c>
      <c r="K64" s="486"/>
    </row>
    <row r="65" customFormat="false" ht="13.5" hidden="false" customHeight="false" outlineLevel="0" collapsed="false">
      <c r="E65" s="474" t="n">
        <v>130130</v>
      </c>
      <c r="F65" s="474" t="s">
        <v>122</v>
      </c>
      <c r="G65" s="475" t="n">
        <v>0</v>
      </c>
      <c r="H65" s="475" t="n">
        <v>0</v>
      </c>
      <c r="I65" s="475" t="n">
        <v>0</v>
      </c>
      <c r="J65" s="476" t="n">
        <v>-18474944</v>
      </c>
      <c r="K65" s="476" t="n">
        <v>-18474944</v>
      </c>
    </row>
    <row r="66" customFormat="false" ht="13.5" hidden="false" customHeight="false" outlineLevel="0" collapsed="false">
      <c r="E66" s="474" t="n">
        <v>130131</v>
      </c>
      <c r="F66" s="474" t="s">
        <v>123</v>
      </c>
      <c r="G66" s="475" t="n">
        <v>0</v>
      </c>
      <c r="H66" s="475" t="n">
        <v>0</v>
      </c>
      <c r="I66" s="475" t="n">
        <v>0</v>
      </c>
      <c r="J66" s="476" t="n">
        <v>-18224804</v>
      </c>
      <c r="K66" s="476" t="n">
        <v>-18224804</v>
      </c>
    </row>
    <row r="67" customFormat="false" ht="13.5" hidden="false" customHeight="false" outlineLevel="0" collapsed="false">
      <c r="E67" s="474" t="n">
        <v>130501</v>
      </c>
      <c r="F67" s="474" t="s">
        <v>124</v>
      </c>
      <c r="G67" s="475" t="n">
        <v>0</v>
      </c>
      <c r="H67" s="475" t="n">
        <v>0</v>
      </c>
      <c r="I67" s="475" t="n">
        <v>0</v>
      </c>
      <c r="J67" s="476" t="n">
        <v>1363000</v>
      </c>
      <c r="K67" s="476" t="n">
        <v>1363000</v>
      </c>
    </row>
    <row r="68" customFormat="false" ht="13.5" hidden="false" customHeight="false" outlineLevel="0" collapsed="false">
      <c r="E68" s="474" t="n">
        <v>130502</v>
      </c>
      <c r="F68" s="474" t="s">
        <v>125</v>
      </c>
      <c r="G68" s="475" t="n">
        <v>0</v>
      </c>
      <c r="H68" s="475" t="n">
        <v>0</v>
      </c>
      <c r="I68" s="475" t="n">
        <v>0</v>
      </c>
      <c r="J68" s="475" t="n">
        <v>0</v>
      </c>
      <c r="K68" s="475" t="n">
        <v>0</v>
      </c>
    </row>
    <row r="69" customFormat="false" ht="13.5" hidden="false" customHeight="false" outlineLevel="0" collapsed="false">
      <c r="E69" s="474" t="n">
        <v>130504</v>
      </c>
      <c r="F69" s="474" t="s">
        <v>126</v>
      </c>
      <c r="G69" s="475" t="n">
        <v>0</v>
      </c>
      <c r="H69" s="475" t="n">
        <v>0</v>
      </c>
      <c r="I69" s="475" t="n">
        <v>0</v>
      </c>
      <c r="J69" s="476" t="n">
        <v>-17875438</v>
      </c>
      <c r="K69" s="476" t="n">
        <v>-17875438</v>
      </c>
    </row>
    <row r="70" customFormat="false" ht="13.5" hidden="false" customHeight="false" outlineLevel="0" collapsed="false">
      <c r="E70" s="474" t="n">
        <v>211101</v>
      </c>
      <c r="F70" s="474" t="s">
        <v>951</v>
      </c>
      <c r="G70" s="475" t="n">
        <v>0</v>
      </c>
      <c r="H70" s="475" t="n">
        <v>0</v>
      </c>
      <c r="I70" s="475" t="n">
        <v>0</v>
      </c>
      <c r="J70" s="476" t="n">
        <v>-270321400</v>
      </c>
      <c r="K70" s="476" t="n">
        <v>-270321400</v>
      </c>
    </row>
    <row r="71" customFormat="false" ht="13.5" hidden="false" customHeight="false" outlineLevel="0" collapsed="false">
      <c r="E71" s="474" t="n">
        <v>211102</v>
      </c>
      <c r="F71" s="474" t="s">
        <v>966</v>
      </c>
      <c r="G71" s="475" t="n">
        <v>0</v>
      </c>
      <c r="H71" s="475" t="n">
        <v>0</v>
      </c>
      <c r="I71" s="475" t="n">
        <v>0</v>
      </c>
      <c r="J71" s="476" t="n">
        <v>7785248</v>
      </c>
      <c r="K71" s="476" t="n">
        <v>7785248</v>
      </c>
    </row>
    <row r="72" customFormat="false" ht="13.5" hidden="false" customHeight="false" outlineLevel="0" collapsed="false">
      <c r="E72" s="474" t="n">
        <v>211103</v>
      </c>
      <c r="F72" s="474" t="s">
        <v>967</v>
      </c>
      <c r="G72" s="475" t="n">
        <v>0</v>
      </c>
      <c r="H72" s="475" t="n">
        <v>0</v>
      </c>
      <c r="I72" s="475" t="n">
        <v>0</v>
      </c>
      <c r="J72" s="476" t="n">
        <v>-13620889</v>
      </c>
      <c r="K72" s="476" t="n">
        <v>-13620889</v>
      </c>
    </row>
    <row r="73" customFormat="false" ht="13.5" hidden="false" customHeight="false" outlineLevel="0" collapsed="false">
      <c r="E73" s="474" t="n">
        <v>211104</v>
      </c>
      <c r="F73" s="474" t="s">
        <v>968</v>
      </c>
      <c r="G73" s="475" t="n">
        <v>0</v>
      </c>
      <c r="H73" s="475" t="n">
        <v>0</v>
      </c>
      <c r="I73" s="475" t="n">
        <v>0</v>
      </c>
      <c r="J73" s="475" t="n">
        <v>0</v>
      </c>
      <c r="K73" s="475" t="n">
        <v>0</v>
      </c>
    </row>
    <row r="74" customFormat="false" ht="13.5" hidden="false" customHeight="false" outlineLevel="0" collapsed="false">
      <c r="E74" s="474" t="n">
        <v>211201</v>
      </c>
      <c r="F74" s="474" t="s">
        <v>150</v>
      </c>
      <c r="G74" s="475" t="n">
        <v>0</v>
      </c>
      <c r="H74" s="475" t="n">
        <v>0</v>
      </c>
      <c r="I74" s="475" t="n">
        <v>0</v>
      </c>
      <c r="J74" s="476" t="n">
        <v>-188394000</v>
      </c>
      <c r="K74" s="476" t="n">
        <v>-188394000</v>
      </c>
    </row>
    <row r="75" customFormat="false" ht="13.5" hidden="false" customHeight="false" outlineLevel="0" collapsed="false">
      <c r="E75" s="474" t="n">
        <v>212001</v>
      </c>
      <c r="F75" s="474" t="s">
        <v>882</v>
      </c>
      <c r="G75" s="475" t="n">
        <v>0</v>
      </c>
      <c r="H75" s="475" t="n">
        <v>0</v>
      </c>
      <c r="I75" s="475" t="n">
        <v>0</v>
      </c>
      <c r="J75" s="475" t="n">
        <v>0</v>
      </c>
      <c r="K75" s="475" t="n">
        <v>0</v>
      </c>
    </row>
    <row r="76" customFormat="false" ht="13.5" hidden="false" customHeight="false" outlineLevel="0" collapsed="false">
      <c r="E76" s="474" t="n">
        <v>311110</v>
      </c>
      <c r="F76" s="474" t="s">
        <v>851</v>
      </c>
      <c r="G76" s="475" t="n">
        <v>0</v>
      </c>
      <c r="H76" s="475" t="n">
        <v>0</v>
      </c>
      <c r="I76" s="475" t="n">
        <v>0</v>
      </c>
      <c r="J76" s="476" t="n">
        <v>-1606003</v>
      </c>
      <c r="K76" s="476" t="n">
        <v>-1606003</v>
      </c>
    </row>
    <row r="77" customFormat="false" ht="13.5" hidden="false" customHeight="false" outlineLevel="0" collapsed="false">
      <c r="E77" s="474" t="n">
        <v>311115</v>
      </c>
      <c r="F77" s="474" t="s">
        <v>969</v>
      </c>
      <c r="G77" s="475" t="n">
        <v>0</v>
      </c>
      <c r="H77" s="475" t="n">
        <v>0</v>
      </c>
      <c r="I77" s="475" t="n">
        <v>0</v>
      </c>
      <c r="J77" s="475" t="n">
        <v>0</v>
      </c>
      <c r="K77" s="475" t="n">
        <v>0</v>
      </c>
    </row>
    <row r="78" customFormat="false" ht="13.5" hidden="false" customHeight="false" outlineLevel="0" collapsed="false">
      <c r="E78" s="474" t="n">
        <v>311117</v>
      </c>
      <c r="F78" s="474" t="s">
        <v>970</v>
      </c>
      <c r="G78" s="475" t="n">
        <v>0</v>
      </c>
      <c r="H78" s="475" t="n">
        <v>0</v>
      </c>
      <c r="I78" s="475" t="n">
        <v>0</v>
      </c>
      <c r="J78" s="475" t="n">
        <v>0</v>
      </c>
      <c r="K78" s="475" t="n">
        <v>0</v>
      </c>
    </row>
    <row r="79" customFormat="false" ht="13.5" hidden="false" customHeight="false" outlineLevel="0" collapsed="false">
      <c r="E79" s="474" t="n">
        <v>110205</v>
      </c>
      <c r="F79" s="474" t="s">
        <v>971</v>
      </c>
      <c r="G79" s="475" t="n">
        <v>0</v>
      </c>
      <c r="H79" s="475" t="n">
        <v>0</v>
      </c>
      <c r="I79" s="475" t="n">
        <v>0</v>
      </c>
      <c r="J79" s="475" t="n">
        <v>0</v>
      </c>
      <c r="K79" s="475" t="n">
        <v>0</v>
      </c>
    </row>
    <row r="80" customFormat="false" ht="13.5" hidden="false" customHeight="false" outlineLevel="0" collapsed="false">
      <c r="E80" s="474" t="n">
        <v>110208</v>
      </c>
      <c r="F80" s="474" t="s">
        <v>972</v>
      </c>
      <c r="G80" s="475" t="n">
        <v>0</v>
      </c>
      <c r="H80" s="475" t="n">
        <v>0</v>
      </c>
      <c r="I80" s="475" t="n">
        <v>0</v>
      </c>
      <c r="J80" s="475" t="n">
        <v>0</v>
      </c>
      <c r="K80" s="475" t="n">
        <v>0</v>
      </c>
    </row>
    <row r="81" customFormat="false" ht="13.5" hidden="false" customHeight="false" outlineLevel="0" collapsed="false">
      <c r="E81" s="483"/>
      <c r="F81" s="483" t="s">
        <v>973</v>
      </c>
      <c r="G81" s="484" t="n">
        <v>0</v>
      </c>
      <c r="H81" s="484" t="n">
        <v>0</v>
      </c>
      <c r="I81" s="484" t="n">
        <v>0</v>
      </c>
      <c r="J81" s="485" t="n">
        <v>-519369230</v>
      </c>
      <c r="K81" s="486"/>
    </row>
  </sheetData>
  <mergeCells count="3">
    <mergeCell ref="A1:C1"/>
    <mergeCell ref="A2:C2"/>
    <mergeCell ref="A3:C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2021-11-02T01:36:33Z</dcterms:created>
  <dc:creator>Makhmud Khunaefi</dc:creator>
  <dc:description/>
  <dc:language>id-ID</dc:language>
  <cp:lastModifiedBy>Ovan</cp:lastModifiedBy>
  <dcterms:modified xsi:type="dcterms:W3CDTF">2022-03-13T08:38:20Z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