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UDANG ADM CLAIM\KLAIM\JENG LELY\11 PROGRAM 2021\KLAIM SELISIH HARGA HOD VIT GALLON&amp; AQUA GALLON 2019-2020 - PT LMS\"/>
    </mc:Choice>
  </mc:AlternateContent>
  <bookViews>
    <workbookView xWindow="210" yWindow="-195" windowWidth="15135" windowHeight="5055" tabRatio="913" activeTab="9"/>
  </bookViews>
  <sheets>
    <sheet name="REKAP" sheetId="5" r:id="rId1"/>
    <sheet name="CMWI " sheetId="26" r:id="rId2"/>
    <sheet name="PANASONIC" sheetId="27" r:id="rId3"/>
    <sheet name="YEMI" sheetId="28" r:id="rId4"/>
    <sheet name="YAMAHA" sheetId="29" r:id="rId5"/>
    <sheet name="NIPPON" sheetId="33" r:id="rId6"/>
    <sheet name="BOXTIME VGI" sheetId="34" r:id="rId7"/>
    <sheet name="BOXTIME VIT 1500" sheetId="37" r:id="rId8"/>
    <sheet name="PT JAI" sheetId="35" r:id="rId9"/>
    <sheet name="UD SLAMET" sheetId="31" r:id="rId10"/>
    <sheet name="SURAT KLAIM" sheetId="2" r:id="rId11"/>
    <sheet name="INME" sheetId="6" r:id="rId12"/>
    <sheet name="LMS" sheetId="38" r:id="rId13"/>
  </sheets>
  <definedNames>
    <definedName name="_xlnm._FilterDatabase" localSheetId="7" hidden="1">'BOXTIME VIT 1500'!$A$5:$Y$13</definedName>
    <definedName name="_xlnm._FilterDatabase" localSheetId="12" hidden="1">LMS!$A$4:$S$14</definedName>
    <definedName name="_xlnm._FilterDatabase" localSheetId="5" hidden="1">NIPPON!$B$5:$AJ$33</definedName>
    <definedName name="_xlnm._FilterDatabase" localSheetId="0" hidden="1">REKAP!$B$8:$N$17</definedName>
    <definedName name="_xlnm.Print_Area" localSheetId="6">'BOXTIME VGI'!$A$1:$AJ$21</definedName>
    <definedName name="_xlnm.Print_Area" localSheetId="7">'BOXTIME VIT 1500'!$A$1:$L$13</definedName>
    <definedName name="_xlnm.Print_Area" localSheetId="1">'CMWI '!$A$1:$AJ$34</definedName>
    <definedName name="_xlnm.Print_Area" localSheetId="11">INME!$1:$80</definedName>
    <definedName name="_xlnm.Print_Area" localSheetId="5">NIPPON!$A$1:$AJ$34</definedName>
    <definedName name="_xlnm.Print_Area" localSheetId="2">PANASONIC!$A$1:$AJ$13</definedName>
    <definedName name="_xlnm.Print_Area" localSheetId="8">'PT JAI'!$A$1:$AJ$24</definedName>
    <definedName name="_xlnm.Print_Area" localSheetId="0">REKAP!$A$1:$N$28</definedName>
    <definedName name="_xlnm.Print_Area" localSheetId="9">'UD SLAMET'!$A$1:$AJ$15</definedName>
    <definedName name="_xlnm.Print_Area" localSheetId="4">YAMAHA!$A$1:$AJ$34</definedName>
    <definedName name="_xlnm.Print_Area" localSheetId="3">YEMI!$A$1:$AJ$30</definedName>
    <definedName name="_xlnm.Print_Titles" localSheetId="6">'BOXTIME VGI'!$1:$5</definedName>
    <definedName name="_xlnm.Print_Titles" localSheetId="1">'CMWI '!$1:$5</definedName>
    <definedName name="_xlnm.Print_Titles" localSheetId="5">NIPPON!$1:$5</definedName>
    <definedName name="_xlnm.Print_Titles" localSheetId="2">PANASONIC!$1:$5</definedName>
    <definedName name="_xlnm.Print_Titles" localSheetId="8">'PT JAI'!$1:$5</definedName>
    <definedName name="_xlnm.Print_Titles" localSheetId="9">'UD SLAMET'!$1:$5</definedName>
    <definedName name="_xlnm.Print_Titles" localSheetId="4">YAMAHA!$1:$5</definedName>
    <definedName name="_xlnm.Print_Titles" localSheetId="3">YEMI!$1:$5</definedName>
  </definedNames>
  <calcPr calcId="152511"/>
</workbook>
</file>

<file path=xl/calcChain.xml><?xml version="1.0" encoding="utf-8"?>
<calcChain xmlns="http://schemas.openxmlformats.org/spreadsheetml/2006/main">
  <c r="O13" i="38" l="1"/>
  <c r="R13" i="38" s="1"/>
  <c r="O12" i="38"/>
  <c r="R12" i="38" s="1"/>
  <c r="O11" i="38"/>
  <c r="R11" i="38" s="1"/>
  <c r="R10" i="38"/>
  <c r="R9" i="38"/>
  <c r="R8" i="38"/>
  <c r="R7" i="38"/>
  <c r="R6" i="38"/>
  <c r="R5" i="38"/>
  <c r="R2" i="38" l="1"/>
  <c r="AI23" i="35" l="1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N14" i="31" l="1"/>
  <c r="L15" i="5" l="1"/>
  <c r="H11" i="37"/>
  <c r="I15" i="5" s="1"/>
  <c r="L10" i="37"/>
  <c r="K9" i="37"/>
  <c r="L9" i="37" s="1"/>
  <c r="K8" i="37"/>
  <c r="L8" i="37" s="1"/>
  <c r="K7" i="37"/>
  <c r="L7" i="37" s="1"/>
  <c r="L11" i="37" s="1"/>
  <c r="M15" i="5" l="1"/>
  <c r="Q12" i="27" l="1"/>
  <c r="AJ23" i="35" l="1"/>
  <c r="I16" i="5" s="1"/>
  <c r="M16" i="5" s="1"/>
  <c r="L14" i="5" l="1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AJ20" i="34"/>
  <c r="I14" i="5" s="1"/>
  <c r="M14" i="5" s="1"/>
  <c r="I13" i="5" l="1"/>
  <c r="M13" i="5" s="1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AI14" i="31" l="1"/>
  <c r="AH14" i="31"/>
  <c r="AI33" i="29"/>
  <c r="AH33" i="29"/>
  <c r="AI29" i="28"/>
  <c r="AH29" i="28"/>
  <c r="AI12" i="27"/>
  <c r="AH12" i="27"/>
  <c r="AI33" i="26"/>
  <c r="AH33" i="26"/>
  <c r="F12" i="27" l="1"/>
  <c r="G12" i="27"/>
  <c r="H12" i="27"/>
  <c r="I12" i="27"/>
  <c r="J12" i="27"/>
  <c r="K12" i="27"/>
  <c r="L12" i="27"/>
  <c r="M12" i="27"/>
  <c r="N12" i="27"/>
  <c r="O12" i="27"/>
  <c r="P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J12" i="27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J33" i="26"/>
  <c r="F29" i="28" l="1"/>
  <c r="F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AJ33" i="29"/>
  <c r="R29" i="28"/>
  <c r="L17" i="5" l="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M14" i="31"/>
  <c r="L14" i="31"/>
  <c r="K14" i="31"/>
  <c r="J14" i="31"/>
  <c r="I14" i="31"/>
  <c r="H14" i="31"/>
  <c r="G14" i="31"/>
  <c r="F14" i="31"/>
  <c r="AJ14" i="31" l="1"/>
  <c r="I17" i="5" s="1"/>
  <c r="M17" i="5" s="1"/>
  <c r="Z29" i="28"/>
  <c r="AG29" i="28"/>
  <c r="AF29" i="28"/>
  <c r="AE29" i="28"/>
  <c r="AD29" i="28"/>
  <c r="AC29" i="28"/>
  <c r="AB29" i="28"/>
  <c r="AA29" i="28"/>
  <c r="Y29" i="28"/>
  <c r="X29" i="28"/>
  <c r="W29" i="28"/>
  <c r="U29" i="28"/>
  <c r="T29" i="28"/>
  <c r="S29" i="28"/>
  <c r="Q29" i="28"/>
  <c r="P29" i="28"/>
  <c r="O29" i="28"/>
  <c r="N29" i="28"/>
  <c r="M29" i="28"/>
  <c r="L29" i="28"/>
  <c r="K29" i="28"/>
  <c r="J29" i="28"/>
  <c r="I29" i="28"/>
  <c r="H29" i="28"/>
  <c r="G29" i="28"/>
  <c r="I9" i="5" l="1"/>
  <c r="AJ29" i="28"/>
  <c r="V29" i="28"/>
  <c r="L12" i="5" l="1"/>
  <c r="L11" i="5"/>
  <c r="L10" i="5"/>
  <c r="L9" i="5"/>
  <c r="M9" i="5" s="1"/>
  <c r="I12" i="5" l="1"/>
  <c r="I11" i="5"/>
  <c r="M11" i="5" s="1"/>
  <c r="I10" i="5"/>
  <c r="I19" i="5" l="1"/>
  <c r="M12" i="5"/>
  <c r="M10" i="5"/>
  <c r="M19" i="5" l="1"/>
</calcChain>
</file>

<file path=xl/sharedStrings.xml><?xml version="1.0" encoding="utf-8"?>
<sst xmlns="http://schemas.openxmlformats.org/spreadsheetml/2006/main" count="415" uniqueCount="264">
  <si>
    <t>ID PELANGGAN</t>
  </si>
  <si>
    <t>NAMA PELANGGAN</t>
  </si>
  <si>
    <t xml:space="preserve">ALAMAT </t>
  </si>
  <si>
    <t>TOTAL</t>
  </si>
  <si>
    <t>Harga Kontrak</t>
  </si>
  <si>
    <t>Subsidi TIV</t>
  </si>
  <si>
    <t>NO</t>
  </si>
  <si>
    <t>Dibuat Oleh,</t>
  </si>
  <si>
    <t>Mengetahui,</t>
  </si>
  <si>
    <t>Menyetujui,</t>
  </si>
  <si>
    <t>Adm.Finance</t>
  </si>
  <si>
    <t>NOMOR DO</t>
  </si>
  <si>
    <t>Grand Total</t>
  </si>
  <si>
    <t>Dist : Sejati Pasuruan</t>
  </si>
  <si>
    <t>Qty Sales</t>
  </si>
  <si>
    <t>TOTAL KLAIM</t>
  </si>
  <si>
    <t>KETERANGAN</t>
  </si>
  <si>
    <t>Klaim Biaya</t>
  </si>
  <si>
    <t>ALAMAT KIRIM</t>
  </si>
  <si>
    <t>CMWI PT Total</t>
  </si>
  <si>
    <t>Periode</t>
  </si>
  <si>
    <t>Harga SO</t>
  </si>
  <si>
    <t>Manager D2C TIV</t>
  </si>
  <si>
    <t>Yonkky Dwika Putra</t>
  </si>
  <si>
    <t>RSM Distributor LMS</t>
  </si>
  <si>
    <t xml:space="preserve">Rekap Support Selisih Harga Air Customer HOD </t>
  </si>
  <si>
    <t>pt livia mandiri sejati</t>
  </si>
  <si>
    <t>DEPO</t>
  </si>
  <si>
    <t>PASURUAN</t>
  </si>
  <si>
    <t>555-0010781</t>
  </si>
  <si>
    <t>CMWI PT</t>
  </si>
  <si>
    <t>PIER PASURUAN</t>
  </si>
  <si>
    <t>555-0029562</t>
  </si>
  <si>
    <t>PT PANASONIC</t>
  </si>
  <si>
    <t>REMBANG INDUSTRI RAYA NO.47 PIER</t>
  </si>
  <si>
    <t>555-0026241</t>
  </si>
  <si>
    <t>YEMI PT</t>
  </si>
  <si>
    <t>REMBANG PIER</t>
  </si>
  <si>
    <t>555-0000840</t>
  </si>
  <si>
    <t>YAMAHA MUSICAL PT</t>
  </si>
  <si>
    <t>REMBANG INDUSTRI I/36 JALAN</t>
  </si>
  <si>
    <t>Rekap Support Selisih Harga Air Customer CMWI PT</t>
  </si>
  <si>
    <t>Rekap Support Selisih Harga Air Customer PT PANASONIC</t>
  </si>
  <si>
    <t xml:space="preserve">Rekap Support Selisih Harga Air Customer YEMI PT </t>
  </si>
  <si>
    <t>Rekap Support Selisih Harga Air Customer YAMAHA MUSICAL PT</t>
  </si>
  <si>
    <t>PT PANASONIC Total</t>
  </si>
  <si>
    <t>YEMI PT Total</t>
  </si>
  <si>
    <t>YAMAHA MUSICAL PT Total</t>
  </si>
  <si>
    <t>Rekap Support Selisih Harga Air Customer UD SLAMET JAYA</t>
  </si>
  <si>
    <t>Dist : Sejati Banyuwangi</t>
  </si>
  <si>
    <t>080-0011559</t>
  </si>
  <si>
    <t>UD SLAMET JAYA</t>
  </si>
  <si>
    <t>PERUM KALATAK ASRI A 07-KALATAK</t>
  </si>
  <si>
    <t>BANYUWANGI</t>
  </si>
  <si>
    <t>Agek Sumanjaya</t>
  </si>
  <si>
    <t>KAE D2C TIV</t>
  </si>
  <si>
    <t xml:space="preserve">PT PANASONIC </t>
  </si>
  <si>
    <t>Lely Pangestuti</t>
  </si>
  <si>
    <t>UD SLAMET JAYA PT Total</t>
  </si>
  <si>
    <t>Joko Haksomo</t>
  </si>
  <si>
    <t xml:space="preserve"> </t>
  </si>
  <si>
    <t>555-0030406</t>
  </si>
  <si>
    <t>PT NIPPON INDOSARI CORPINDO Tbk</t>
  </si>
  <si>
    <t>REMBANG INDUSTRI NO 28</t>
  </si>
  <si>
    <t>Rekap Support Selisih Harga Air Customer PT NIPPON INDOSARI CORPINDO Tbk</t>
  </si>
  <si>
    <t>PT NIPPON INDOSARI CORPINDO Total</t>
  </si>
  <si>
    <t>Rekap Support Selisih Harga Air Customer BOXTIME PT</t>
  </si>
  <si>
    <t>555-0012888</t>
  </si>
  <si>
    <t>BOXTIME PT</t>
  </si>
  <si>
    <t>PIER REMBANG JL</t>
  </si>
  <si>
    <t>555-0030879</t>
  </si>
  <si>
    <t>JATIM AUTOCAMP INDONESIA PT</t>
  </si>
  <si>
    <t>WONOAYU 26 BELAKANG DESA GEMPOL</t>
  </si>
  <si>
    <t>Rekap Support Selisih Harga Air Customer JATIM AUTOCAMP INDONESIA PT</t>
  </si>
  <si>
    <t>ESTIMASI SUPPORT CLAIM SUBSIDI KENAIKAN HARGA VIT (NON KONTRAK NASIONAL)</t>
  </si>
  <si>
    <t xml:space="preserve">CUSTOMER DISTRIBUTOR </t>
  </si>
  <si>
    <t>No.</t>
  </si>
  <si>
    <t>ID. Cust</t>
  </si>
  <si>
    <t>Region</t>
  </si>
  <si>
    <t>Nama Customer</t>
  </si>
  <si>
    <t>Segment</t>
  </si>
  <si>
    <t>Distributor</t>
  </si>
  <si>
    <t xml:space="preserve">Brand </t>
  </si>
  <si>
    <t>SKU</t>
  </si>
  <si>
    <t>Harga Kesepakatan 2021</t>
  </si>
  <si>
    <t>Harga SO Baru</t>
  </si>
  <si>
    <t>Subsidi TIV 2021</t>
  </si>
  <si>
    <t>Subsidi Dist 2021</t>
  </si>
  <si>
    <t>Average Sell in per 3 bln</t>
  </si>
  <si>
    <t>Keterangan</t>
  </si>
  <si>
    <t>Industri</t>
  </si>
  <si>
    <t>Livia Mandiri Sejati</t>
  </si>
  <si>
    <t>VIT</t>
  </si>
  <si>
    <t>VIT 5GLN ISI</t>
  </si>
  <si>
    <t>UD. SLAMET</t>
  </si>
  <si>
    <t>PT NIPPON INDOSARI</t>
  </si>
  <si>
    <t>VIT.1500ML</t>
  </si>
  <si>
    <t>Rekap Biaya Selisih Harga PT. BOXTIME VIT 1500 ML</t>
  </si>
  <si>
    <t xml:space="preserve">Dist: PT LIVIA MANDIRI SEJATI PASURUAN </t>
  </si>
  <si>
    <t>TGL</t>
  </si>
  <si>
    <t>Id Pelanggan</t>
  </si>
  <si>
    <t>Nama Pelanggan</t>
  </si>
  <si>
    <t xml:space="preserve">Alamat </t>
  </si>
  <si>
    <t>Nomor DO</t>
  </si>
  <si>
    <t xml:space="preserve"> QTY PRODUK</t>
  </si>
  <si>
    <t>Harga Khusus</t>
  </si>
  <si>
    <t>Harga So</t>
  </si>
  <si>
    <t>Selisih</t>
  </si>
  <si>
    <t>Klaim TIV</t>
  </si>
  <si>
    <t>V 1500</t>
  </si>
  <si>
    <t>555-0012889</t>
  </si>
  <si>
    <t>VGI</t>
  </si>
  <si>
    <t>V 1500 ML</t>
  </si>
  <si>
    <t>SKU PRODUK</t>
  </si>
  <si>
    <t>OCTOBER - DECEMBER 2021</t>
  </si>
  <si>
    <t>OCT - DEC 2021</t>
  </si>
  <si>
    <t xml:space="preserve">Periode Kontrak </t>
  </si>
  <si>
    <t>Harga Kontrak 2018</t>
  </si>
  <si>
    <t>Harga Kontrak 2019</t>
  </si>
  <si>
    <t>Harga Kesepakatan 2020</t>
  </si>
  <si>
    <t>Est Claim Subsidi TIV Q4 2021 (Rp)</t>
  </si>
  <si>
    <t>Periode : NOVEMBER 2021</t>
  </si>
  <si>
    <t>Periode : 01 - 30 NOVEMBER 2021</t>
  </si>
  <si>
    <t>555-3144324</t>
  </si>
  <si>
    <t>555-3145185</t>
  </si>
  <si>
    <t>555-3146024</t>
  </si>
  <si>
    <t>555-3146876</t>
  </si>
  <si>
    <t>555-3147683</t>
  </si>
  <si>
    <t>555-3148516</t>
  </si>
  <si>
    <t>555-3149308</t>
  </si>
  <si>
    <t>555-3150211</t>
  </si>
  <si>
    <t>555-3150988</t>
  </si>
  <si>
    <t>555-3151764</t>
  </si>
  <si>
    <t>555-3152565</t>
  </si>
  <si>
    <t>555-3153399</t>
  </si>
  <si>
    <t>555-3154314</t>
  </si>
  <si>
    <t>555-3155094</t>
  </si>
  <si>
    <t>555-3155810</t>
  </si>
  <si>
    <t>555-3156598</t>
  </si>
  <si>
    <t>555-3157346</t>
  </si>
  <si>
    <t>555-3158250</t>
  </si>
  <si>
    <t>555-3158975</t>
  </si>
  <si>
    <t>555-3159718</t>
  </si>
  <si>
    <t>555-3160484</t>
  </si>
  <si>
    <t>555-3161216</t>
  </si>
  <si>
    <t>555-3162019</t>
  </si>
  <si>
    <t>555-3162781</t>
  </si>
  <si>
    <t>555-3163519</t>
  </si>
  <si>
    <t>555-3164390</t>
  </si>
  <si>
    <t>555-3145183</t>
  </si>
  <si>
    <t>555-3150209</t>
  </si>
  <si>
    <t>555-3155092</t>
  </si>
  <si>
    <t>555-3159716</t>
  </si>
  <si>
    <t>555-3164388</t>
  </si>
  <si>
    <t>555-3144325</t>
  </si>
  <si>
    <t>555-3145186</t>
  </si>
  <si>
    <t>555-3146025</t>
  </si>
  <si>
    <t>555-3146877</t>
  </si>
  <si>
    <t>555-3147684</t>
  </si>
  <si>
    <t>555-3149309</t>
  </si>
  <si>
    <t>555-3150212</t>
  </si>
  <si>
    <t>555-3150989</t>
  </si>
  <si>
    <t>555-3151765</t>
  </si>
  <si>
    <t>555-3152566</t>
  </si>
  <si>
    <t>555-3154315</t>
  </si>
  <si>
    <t>555-3155095</t>
  </si>
  <si>
    <t>555-3155811</t>
  </si>
  <si>
    <t>555-3156599</t>
  </si>
  <si>
    <t>555-3157347</t>
  </si>
  <si>
    <t>555-3158976</t>
  </si>
  <si>
    <t>555-3159719</t>
  </si>
  <si>
    <t>555-3160485</t>
  </si>
  <si>
    <t>555-3161217</t>
  </si>
  <si>
    <t>555-3162020</t>
  </si>
  <si>
    <t>555-3163520</t>
  </si>
  <si>
    <t>555-3164391</t>
  </si>
  <si>
    <t>555-3136315</t>
  </si>
  <si>
    <t>555-3144323</t>
  </si>
  <si>
    <t>555-3145184</t>
  </si>
  <si>
    <t>555-3146023</t>
  </si>
  <si>
    <t>555-3147682</t>
  </si>
  <si>
    <t>555-3148515</t>
  </si>
  <si>
    <t>555-3149307</t>
  </si>
  <si>
    <t>555-3150210</t>
  </si>
  <si>
    <t>555-3150987</t>
  </si>
  <si>
    <t>555-3151763</t>
  </si>
  <si>
    <t>555-3152564</t>
  </si>
  <si>
    <t>555-3153398</t>
  </si>
  <si>
    <t>555-3154313</t>
  </si>
  <si>
    <t>555-3155093</t>
  </si>
  <si>
    <t>555-3155809</t>
  </si>
  <si>
    <t>555-3156597</t>
  </si>
  <si>
    <t>555-3157345</t>
  </si>
  <si>
    <t>555-3158249</t>
  </si>
  <si>
    <t>555-3158974</t>
  </si>
  <si>
    <t>555-3159717</t>
  </si>
  <si>
    <t>555-3160483</t>
  </si>
  <si>
    <t>555-3161215</t>
  </si>
  <si>
    <t>555-3162018</t>
  </si>
  <si>
    <t>555-3162780</t>
  </si>
  <si>
    <t>555-3163518</t>
  </si>
  <si>
    <t>555-3164389</t>
  </si>
  <si>
    <t>555-3144327</t>
  </si>
  <si>
    <t>555-3145189</t>
  </si>
  <si>
    <t>555-3146027</t>
  </si>
  <si>
    <t>555-3146878</t>
  </si>
  <si>
    <t>555-3147688</t>
  </si>
  <si>
    <t>555-3148517</t>
  </si>
  <si>
    <t>555-3149311</t>
  </si>
  <si>
    <t>555-3150215</t>
  </si>
  <si>
    <t>555-3150991</t>
  </si>
  <si>
    <t>555-3151766</t>
  </si>
  <si>
    <t>555-3152570</t>
  </si>
  <si>
    <t>555-3153400</t>
  </si>
  <si>
    <t>555-3154317</t>
  </si>
  <si>
    <t>555-3155098</t>
  </si>
  <si>
    <t>555-3155813</t>
  </si>
  <si>
    <t>555-3156600</t>
  </si>
  <si>
    <t>555-3157351</t>
  </si>
  <si>
    <t>555-3158251</t>
  </si>
  <si>
    <t>555-3158978</t>
  </si>
  <si>
    <t>555-3159722</t>
  </si>
  <si>
    <t>555-3160487</t>
  </si>
  <si>
    <t>555-3161218</t>
  </si>
  <si>
    <t>555-3162024</t>
  </si>
  <si>
    <t>555-3162782</t>
  </si>
  <si>
    <t>555-3163522</t>
  </si>
  <si>
    <t>555-3164394</t>
  </si>
  <si>
    <t>555-3144551</t>
  </si>
  <si>
    <t>555-3146223</t>
  </si>
  <si>
    <t>555-3147921</t>
  </si>
  <si>
    <t>555-3149540</t>
  </si>
  <si>
    <t>555-3151188</t>
  </si>
  <si>
    <t>555-3152802</t>
  </si>
  <si>
    <t>555-3154541</t>
  </si>
  <si>
    <t>555-3156009</t>
  </si>
  <si>
    <t>555-3157584</t>
  </si>
  <si>
    <t>555-3159203</t>
  </si>
  <si>
    <t>555-3160684</t>
  </si>
  <si>
    <t>555-3162256</t>
  </si>
  <si>
    <t>555-3163746</t>
  </si>
  <si>
    <t>555-3142109</t>
  </si>
  <si>
    <t>555-3142111</t>
  </si>
  <si>
    <t>555-3145129</t>
  </si>
  <si>
    <t>555-3145905</t>
  </si>
  <si>
    <t>555-3145907</t>
  </si>
  <si>
    <t>555-3145973</t>
  </si>
  <si>
    <t>555-3147622</t>
  </si>
  <si>
    <t>555-3149193</t>
  </si>
  <si>
    <t>555-3149195</t>
  </si>
  <si>
    <t>555-3149196</t>
  </si>
  <si>
    <t>555-3149197</t>
  </si>
  <si>
    <t>555-3149202</t>
  </si>
  <si>
    <t>555-3157649</t>
  </si>
  <si>
    <t>555-3158524</t>
  </si>
  <si>
    <t>555-3158525</t>
  </si>
  <si>
    <t>555-3158526</t>
  </si>
  <si>
    <t>080-1218881</t>
  </si>
  <si>
    <t>080-1219421</t>
  </si>
  <si>
    <t>080-1220510</t>
  </si>
  <si>
    <t>080-1224600</t>
  </si>
  <si>
    <t>080-1226851</t>
  </si>
  <si>
    <t>080-1228552</t>
  </si>
  <si>
    <t>080-1230320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</si>
</sst>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[$Rp-421]* #,##0_-;\-[$Rp-421]* #,##0_-;_-[$Rp-421]* &quot;-&quot;_-;_-@_-"/>
    <numFmt numFmtId="167" formatCode="_(* #,##0_);_(* \(#,##0\);_(* &quot;-&quot;??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FF"/>
      <name val="Algerian"/>
      <family val="5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Tahoma"/>
      <family val="2"/>
    </font>
    <font>
      <sz val="10"/>
      <name val="Tahoma"/>
      <family val="2"/>
    </font>
    <font>
      <sz val="9"/>
      <name val="Tahoma"/>
      <family val="2"/>
    </font>
    <font>
      <i/>
      <sz val="11"/>
      <name val="Tahoma"/>
      <family val="2"/>
    </font>
    <font>
      <u/>
      <sz val="11"/>
      <name val="Tahoma"/>
      <family val="2"/>
    </font>
    <font>
      <b/>
      <sz val="1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64" fontId="0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3" borderId="0" xfId="0" applyFill="1"/>
    <xf numFmtId="0" fontId="2" fillId="0" borderId="0" xfId="0" applyFont="1" applyAlignment="1">
      <alignment vertical="center"/>
    </xf>
    <xf numFmtId="164" fontId="2" fillId="2" borderId="1" xfId="1" applyFont="1" applyFill="1" applyBorder="1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4" borderId="1" xfId="1" applyFont="1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0" fontId="11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4" fontId="0" fillId="0" borderId="2" xfId="0" applyNumberForma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4" borderId="8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4" fontId="10" fillId="4" borderId="0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/>
    <xf numFmtId="0" fontId="5" fillId="0" borderId="0" xfId="2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NumberFormat="1" applyBorder="1"/>
    <xf numFmtId="0" fontId="13" fillId="0" borderId="1" xfId="0" applyNumberFormat="1" applyFont="1" applyBorder="1"/>
    <xf numFmtId="164" fontId="14" fillId="0" borderId="0" xfId="1" applyFont="1"/>
    <xf numFmtId="164" fontId="2" fillId="6" borderId="1" xfId="1" applyFont="1" applyFill="1" applyBorder="1"/>
    <xf numFmtId="0" fontId="0" fillId="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5" fillId="0" borderId="0" xfId="3" applyFont="1"/>
    <xf numFmtId="0" fontId="4" fillId="0" borderId="0" xfId="3" applyAlignment="1">
      <alignment horizontal="center" vertical="center"/>
    </xf>
    <xf numFmtId="0" fontId="16" fillId="0" borderId="0" xfId="3" applyFont="1"/>
    <xf numFmtId="0" fontId="4" fillId="0" borderId="0" xfId="3"/>
    <xf numFmtId="164" fontId="0" fillId="0" borderId="0" xfId="4" applyFont="1"/>
    <xf numFmtId="166" fontId="0" fillId="0" borderId="0" xfId="5" applyNumberFormat="1" applyFont="1"/>
    <xf numFmtId="167" fontId="4" fillId="0" borderId="0" xfId="3" applyNumberFormat="1"/>
    <xf numFmtId="0" fontId="2" fillId="0" borderId="0" xfId="3" applyFont="1" applyAlignment="1">
      <alignment horizontal="center" vertical="center"/>
    </xf>
    <xf numFmtId="0" fontId="2" fillId="0" borderId="0" xfId="3" applyFont="1"/>
    <xf numFmtId="164" fontId="2" fillId="0" borderId="0" xfId="4" applyFont="1"/>
    <xf numFmtId="166" fontId="2" fillId="0" borderId="0" xfId="3" applyNumberFormat="1" applyFont="1"/>
    <xf numFmtId="0" fontId="15" fillId="7" borderId="0" xfId="3" applyFont="1" applyFill="1"/>
    <xf numFmtId="0" fontId="2" fillId="7" borderId="0" xfId="3" applyFont="1" applyFill="1" applyAlignment="1">
      <alignment horizontal="center" vertical="center"/>
    </xf>
    <xf numFmtId="0" fontId="2" fillId="4" borderId="0" xfId="3" applyFont="1" applyFill="1"/>
    <xf numFmtId="167" fontId="17" fillId="4" borderId="10" xfId="3" applyNumberFormat="1" applyFont="1" applyFill="1" applyBorder="1"/>
    <xf numFmtId="166" fontId="3" fillId="7" borderId="10" xfId="3" applyNumberFormat="1" applyFont="1" applyFill="1" applyBorder="1"/>
    <xf numFmtId="37" fontId="18" fillId="4" borderId="10" xfId="3" applyNumberFormat="1" applyFont="1" applyFill="1" applyBorder="1"/>
    <xf numFmtId="0" fontId="2" fillId="9" borderId="11" xfId="3" applyFont="1" applyFill="1" applyBorder="1" applyAlignment="1">
      <alignment horizontal="center" vertical="center" wrapText="1"/>
    </xf>
    <xf numFmtId="0" fontId="4" fillId="0" borderId="11" xfId="3" applyBorder="1" applyAlignment="1">
      <alignment horizontal="center"/>
    </xf>
    <xf numFmtId="0" fontId="4" fillId="4" borderId="11" xfId="3" applyFill="1" applyBorder="1" applyAlignment="1">
      <alignment horizontal="center" vertical="center"/>
    </xf>
    <xf numFmtId="0" fontId="4" fillId="9" borderId="11" xfId="3" applyFill="1" applyBorder="1" applyAlignment="1">
      <alignment horizontal="center"/>
    </xf>
    <xf numFmtId="0" fontId="4" fillId="0" borderId="11" xfId="3" applyBorder="1"/>
    <xf numFmtId="167" fontId="0" fillId="0" borderId="11" xfId="5" applyNumberFormat="1" applyFont="1" applyFill="1" applyBorder="1" applyAlignment="1">
      <alignment vertical="center"/>
    </xf>
    <xf numFmtId="167" fontId="0" fillId="0" borderId="11" xfId="5" applyNumberFormat="1" applyFont="1" applyFill="1" applyBorder="1" applyAlignment="1">
      <alignment horizontal="center" vertical="center"/>
    </xf>
    <xf numFmtId="166" fontId="4" fillId="0" borderId="0" xfId="3" applyNumberForma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/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164" fontId="19" fillId="0" borderId="0" xfId="1" applyFont="1" applyAlignment="1" applyProtection="1">
      <alignment horizontal="center" vertical="center"/>
      <protection locked="0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0" fillId="0" borderId="12" xfId="0" applyFont="1" applyBorder="1"/>
    <xf numFmtId="164" fontId="0" fillId="0" borderId="0" xfId="1" applyFont="1" applyFill="1" applyAlignment="1">
      <alignment horizontal="center"/>
    </xf>
    <xf numFmtId="0" fontId="8" fillId="1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1" applyNumberFormat="1" applyFont="1" applyFill="1" applyBorder="1" applyAlignment="1">
      <alignment horizontal="center"/>
    </xf>
    <xf numFmtId="164" fontId="4" fillId="4" borderId="1" xfId="1" applyFont="1" applyFill="1" applyBorder="1"/>
    <xf numFmtId="164" fontId="21" fillId="4" borderId="1" xfId="1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1" applyNumberFormat="1" applyFont="1" applyBorder="1" applyAlignment="1">
      <alignment horizontal="center"/>
    </xf>
    <xf numFmtId="164" fontId="8" fillId="10" borderId="1" xfId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164" fontId="0" fillId="4" borderId="0" xfId="1" applyFont="1" applyFill="1" applyAlignment="1">
      <alignment horizontal="center"/>
    </xf>
    <xf numFmtId="164" fontId="0" fillId="4" borderId="0" xfId="0" applyNumberFormat="1" applyFill="1"/>
    <xf numFmtId="0" fontId="22" fillId="0" borderId="0" xfId="2" applyFont="1" applyAlignment="1">
      <alignment horizontal="center"/>
    </xf>
    <xf numFmtId="164" fontId="0" fillId="0" borderId="0" xfId="1" applyFont="1" applyAlignment="1"/>
    <xf numFmtId="164" fontId="22" fillId="0" borderId="0" xfId="1" applyFon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23" fillId="0" borderId="0" xfId="0" applyFont="1" applyAlignment="1" applyProtection="1">
      <alignment horizontal="center" vertical="center"/>
      <protection locked="0"/>
    </xf>
    <xf numFmtId="0" fontId="22" fillId="0" borderId="0" xfId="2" applyFont="1" applyAlignment="1"/>
    <xf numFmtId="164" fontId="23" fillId="0" borderId="0" xfId="1" applyFont="1" applyAlignment="1" applyProtection="1">
      <alignment horizontal="center" vertical="center"/>
      <protection locked="0"/>
    </xf>
    <xf numFmtId="0" fontId="22" fillId="0" borderId="0" xfId="2" applyNumberFormat="1" applyFont="1" applyAlignment="1">
      <alignment horizontal="center"/>
    </xf>
    <xf numFmtId="0" fontId="24" fillId="0" borderId="0" xfId="2" applyFont="1" applyAlignment="1">
      <alignment horizontal="center"/>
    </xf>
    <xf numFmtId="0" fontId="22" fillId="0" borderId="0" xfId="0" applyFont="1" applyAlignment="1" applyProtection="1">
      <alignment horizontal="center" vertical="center"/>
      <protection locked="0"/>
    </xf>
    <xf numFmtId="0" fontId="25" fillId="0" borderId="0" xfId="2" applyFont="1" applyFill="1" applyAlignment="1">
      <alignment horizontal="center"/>
    </xf>
    <xf numFmtId="164" fontId="22" fillId="0" borderId="0" xfId="1" applyFont="1" applyAlignment="1" applyProtection="1">
      <alignment horizontal="center" vertical="center"/>
      <protection locked="0"/>
    </xf>
    <xf numFmtId="0" fontId="22" fillId="0" borderId="0" xfId="2" applyFont="1" applyFill="1" applyAlignment="1">
      <alignment horizontal="center"/>
    </xf>
    <xf numFmtId="0" fontId="26" fillId="0" borderId="0" xfId="2" applyFont="1" applyFill="1" applyBorder="1" applyAlignment="1">
      <alignment horizontal="center"/>
    </xf>
    <xf numFmtId="0" fontId="26" fillId="0" borderId="0" xfId="2" applyFont="1" applyFill="1" applyBorder="1" applyAlignment="1"/>
    <xf numFmtId="164" fontId="26" fillId="0" borderId="0" xfId="1" applyFont="1" applyFill="1" applyBorder="1" applyAlignment="1">
      <alignment horizontal="center"/>
    </xf>
    <xf numFmtId="0" fontId="22" fillId="0" borderId="0" xfId="2" applyNumberFormat="1" applyFont="1" applyFill="1" applyBorder="1" applyAlignment="1">
      <alignment horizontal="center"/>
    </xf>
    <xf numFmtId="0" fontId="24" fillId="0" borderId="0" xfId="2" applyFont="1" applyFill="1" applyBorder="1" applyAlignment="1">
      <alignment horizontal="center"/>
    </xf>
    <xf numFmtId="0" fontId="27" fillId="0" borderId="0" xfId="2" applyFont="1" applyFill="1" applyBorder="1" applyAlignment="1">
      <alignment horizontal="center"/>
    </xf>
    <xf numFmtId="0" fontId="27" fillId="0" borderId="0" xfId="2" applyFont="1" applyFill="1" applyBorder="1" applyAlignment="1"/>
    <xf numFmtId="164" fontId="27" fillId="0" borderId="0" xfId="1" applyFont="1" applyFill="1" applyBorder="1" applyAlignment="1">
      <alignment horizontal="center"/>
    </xf>
    <xf numFmtId="164" fontId="0" fillId="0" borderId="0" xfId="1" applyFont="1"/>
    <xf numFmtId="164" fontId="0" fillId="0" borderId="1" xfId="1" applyFon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4" fillId="0" borderId="11" xfId="3" applyBorder="1" applyAlignment="1">
      <alignment horizontal="center" vertical="center"/>
    </xf>
    <xf numFmtId="164" fontId="10" fillId="5" borderId="7" xfId="1" applyFont="1" applyFill="1" applyBorder="1" applyAlignment="1">
      <alignment vertical="center"/>
    </xf>
    <xf numFmtId="164" fontId="10" fillId="4" borderId="0" xfId="1" applyFont="1" applyFill="1" applyBorder="1" applyAlignment="1">
      <alignment vertical="center"/>
    </xf>
    <xf numFmtId="164" fontId="10" fillId="5" borderId="13" xfId="1" applyFont="1" applyFill="1" applyBorder="1" applyAlignment="1">
      <alignment vertical="center"/>
    </xf>
    <xf numFmtId="164" fontId="4" fillId="4" borderId="7" xfId="1" applyFont="1" applyFill="1" applyBorder="1" applyAlignment="1">
      <alignment horizontal="center"/>
    </xf>
    <xf numFmtId="0" fontId="4" fillId="0" borderId="0" xfId="3" applyAlignment="1">
      <alignment horizontal="center"/>
    </xf>
    <xf numFmtId="0" fontId="2" fillId="0" borderId="0" xfId="3" applyFont="1" applyAlignment="1">
      <alignment horizontal="center"/>
    </xf>
    <xf numFmtId="0" fontId="2" fillId="8" borderId="11" xfId="3" applyFont="1" applyFill="1" applyBorder="1" applyAlignment="1">
      <alignment horizontal="center" vertical="center"/>
    </xf>
    <xf numFmtId="164" fontId="2" fillId="8" borderId="11" xfId="4" applyFont="1" applyFill="1" applyBorder="1" applyAlignment="1">
      <alignment horizontal="center" vertical="center"/>
    </xf>
    <xf numFmtId="164" fontId="2" fillId="8" borderId="11" xfId="4" applyFont="1" applyFill="1" applyBorder="1" applyAlignment="1">
      <alignment horizontal="justify" vertical="center"/>
    </xf>
    <xf numFmtId="0" fontId="2" fillId="8" borderId="11" xfId="3" applyFont="1" applyFill="1" applyBorder="1" applyAlignment="1">
      <alignment horizontal="justify" vertical="center"/>
    </xf>
    <xf numFmtId="0" fontId="2" fillId="9" borderId="11" xfId="3" applyFont="1" applyFill="1" applyBorder="1" applyAlignment="1">
      <alignment horizontal="justify" vertical="center"/>
    </xf>
    <xf numFmtId="166" fontId="2" fillId="9" borderId="11" xfId="3" applyNumberFormat="1" applyFont="1" applyFill="1" applyBorder="1" applyAlignment="1">
      <alignment horizontal="justify" vertical="center"/>
    </xf>
    <xf numFmtId="0" fontId="4" fillId="4" borderId="11" xfId="3" applyFill="1" applyBorder="1"/>
    <xf numFmtId="167" fontId="4" fillId="0" borderId="11" xfId="5" applyNumberFormat="1" applyFont="1" applyFill="1" applyBorder="1" applyAlignment="1">
      <alignment horizontal="center" vertical="center"/>
    </xf>
    <xf numFmtId="167" fontId="4" fillId="0" borderId="11" xfId="5" applyNumberFormat="1" applyFont="1" applyBorder="1" applyAlignment="1">
      <alignment horizontal="center" vertical="center"/>
    </xf>
    <xf numFmtId="167" fontId="4" fillId="0" borderId="11" xfId="5" applyNumberFormat="1" applyFont="1" applyFill="1" applyBorder="1" applyAlignment="1">
      <alignment horizontal="right" vertical="center"/>
    </xf>
    <xf numFmtId="167" fontId="0" fillId="0" borderId="11" xfId="5" applyNumberFormat="1" applyFont="1" applyFill="1" applyBorder="1" applyAlignment="1">
      <alignment horizontal="right" vertical="center"/>
    </xf>
    <xf numFmtId="0" fontId="4" fillId="0" borderId="14" xfId="3" applyBorder="1" applyAlignment="1">
      <alignment horizontal="center" vertical="center"/>
    </xf>
    <xf numFmtId="0" fontId="4" fillId="0" borderId="14" xfId="3" applyBorder="1" applyAlignment="1">
      <alignment horizontal="left" vertical="center"/>
    </xf>
    <xf numFmtId="0" fontId="4" fillId="0" borderId="15" xfId="3" applyBorder="1" applyAlignment="1">
      <alignment horizontal="center" vertical="center"/>
    </xf>
    <xf numFmtId="0" fontId="4" fillId="0" borderId="15" xfId="3" applyBorder="1" applyAlignment="1">
      <alignment horizontal="left" vertical="center"/>
    </xf>
    <xf numFmtId="0" fontId="4" fillId="0" borderId="11" xfId="3" applyBorder="1" applyAlignment="1">
      <alignment horizontal="left" vertical="center"/>
    </xf>
    <xf numFmtId="167" fontId="0" fillId="0" borderId="0" xfId="5" applyNumberFormat="1" applyFont="1"/>
    <xf numFmtId="17" fontId="4" fillId="4" borderId="1" xfId="1" quotePrefix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7" fontId="4" fillId="4" borderId="1" xfId="1" quotePrefix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10" fillId="5" borderId="1" xfId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7" fillId="0" borderId="0" xfId="2" applyFont="1" applyFill="1" applyBorder="1" applyAlignment="1">
      <alignment horizontal="center"/>
    </xf>
    <xf numFmtId="0" fontId="22" fillId="0" borderId="0" xfId="2" applyFont="1" applyAlignment="1">
      <alignment horizontal="center"/>
    </xf>
    <xf numFmtId="0" fontId="22" fillId="0" borderId="0" xfId="2" applyFont="1" applyFill="1" applyBorder="1" applyAlignment="1">
      <alignment horizontal="center"/>
    </xf>
    <xf numFmtId="0" fontId="26" fillId="0" borderId="0" xfId="2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8" fillId="10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6">
    <cellStyle name="Comma [0]" xfId="1" builtinId="6"/>
    <cellStyle name="Comma [0] 2" xfId="4"/>
    <cellStyle name="Comma 2" xfId="5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22412</xdr:rowOff>
    </xdr:from>
    <xdr:to>
      <xdr:col>3</xdr:col>
      <xdr:colOff>68536</xdr:colOff>
      <xdr:row>4</xdr:row>
      <xdr:rowOff>79889</xdr:rowOff>
    </xdr:to>
    <xdr:pic>
      <xdr:nvPicPr>
        <xdr:cNvPr id="3" name="Picture 2" descr="Logo LMS Color Format 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l="5298" t="8643" r="4923" b="9605"/>
        <a:stretch>
          <a:fillRect/>
        </a:stretch>
      </xdr:blipFill>
      <xdr:spPr>
        <a:xfrm>
          <a:off x="381000" y="212912"/>
          <a:ext cx="1200330" cy="797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11206</xdr:colOff>
      <xdr:row>1</xdr:row>
      <xdr:rowOff>11206</xdr:rowOff>
    </xdr:from>
    <xdr:to>
      <xdr:col>13</xdr:col>
      <xdr:colOff>1181419</xdr:colOff>
      <xdr:row>4</xdr:row>
      <xdr:rowOff>56029</xdr:rowOff>
    </xdr:to>
    <xdr:pic>
      <xdr:nvPicPr>
        <xdr:cNvPr id="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2500" t="33891" r="31666" b="33940"/>
        <a:stretch>
          <a:fillRect/>
        </a:stretch>
      </xdr:blipFill>
      <xdr:spPr bwMode="auto">
        <a:xfrm>
          <a:off x="9412941" y="201706"/>
          <a:ext cx="1170213" cy="7844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4" name="Straight Connector 3"/>
        <xdr:cNvCxnSpPr/>
      </xdr:nvCxnSpPr>
      <xdr:spPr>
        <a:xfrm>
          <a:off x="6498775" y="6334805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5" name="Straight Connector 4"/>
        <xdr:cNvCxnSpPr/>
      </xdr:nvCxnSpPr>
      <xdr:spPr>
        <a:xfrm>
          <a:off x="6498775" y="6334805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" name="Straight Connector 5"/>
        <xdr:cNvCxnSpPr/>
      </xdr:nvCxnSpPr>
      <xdr:spPr>
        <a:xfrm>
          <a:off x="6498775" y="9817145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7" name="Straight Connector 6"/>
        <xdr:cNvCxnSpPr/>
      </xdr:nvCxnSpPr>
      <xdr:spPr>
        <a:xfrm>
          <a:off x="6498775" y="9817145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8" name="Straight Connector 7"/>
        <xdr:cNvCxnSpPr/>
      </xdr:nvCxnSpPr>
      <xdr:spPr>
        <a:xfrm>
          <a:off x="6498775" y="1343093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9" name="Straight Connector 8"/>
        <xdr:cNvCxnSpPr/>
      </xdr:nvCxnSpPr>
      <xdr:spPr>
        <a:xfrm>
          <a:off x="6498775" y="1343093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8" name="Straight Connector 67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9" name="Straight Connector 68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28" name="Straight Connector 127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29" name="Straight Connector 128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88" name="Straight Connector 187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89" name="Straight Connector 188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48" name="Straight Connector 247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49" name="Straight Connector 248"/>
        <xdr:cNvCxnSpPr/>
      </xdr:nvCxnSpPr>
      <xdr:spPr>
        <a:xfrm>
          <a:off x="6498775" y="1982315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8" name="Straight Connector 17"/>
        <xdr:cNvCxnSpPr/>
      </xdr:nvCxnSpPr>
      <xdr:spPr>
        <a:xfrm>
          <a:off x="6498775" y="2484188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9" name="Straight Connector 18"/>
        <xdr:cNvCxnSpPr/>
      </xdr:nvCxnSpPr>
      <xdr:spPr>
        <a:xfrm>
          <a:off x="6498775" y="2484188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80" name="Straight Connector 79"/>
        <xdr:cNvCxnSpPr/>
      </xdr:nvCxnSpPr>
      <xdr:spPr>
        <a:xfrm>
          <a:off x="6498775" y="2484188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81" name="Straight Connector 80"/>
        <xdr:cNvCxnSpPr/>
      </xdr:nvCxnSpPr>
      <xdr:spPr>
        <a:xfrm>
          <a:off x="6498775" y="2484188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2" name="Straight Connector 21"/>
        <xdr:cNvCxnSpPr/>
      </xdr:nvCxnSpPr>
      <xdr:spPr>
        <a:xfrm>
          <a:off x="6498775" y="2849186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3" name="Straight Connector 22"/>
        <xdr:cNvCxnSpPr/>
      </xdr:nvCxnSpPr>
      <xdr:spPr>
        <a:xfrm>
          <a:off x="6498775" y="2849186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86" name="Straight Connector 85"/>
        <xdr:cNvCxnSpPr/>
      </xdr:nvCxnSpPr>
      <xdr:spPr>
        <a:xfrm>
          <a:off x="6498775" y="2849186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87" name="Straight Connector 86"/>
        <xdr:cNvCxnSpPr/>
      </xdr:nvCxnSpPr>
      <xdr:spPr>
        <a:xfrm>
          <a:off x="6498775" y="2849186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48" name="Straight Connector 147"/>
        <xdr:cNvCxnSpPr/>
      </xdr:nvCxnSpPr>
      <xdr:spPr>
        <a:xfrm>
          <a:off x="6498775" y="33970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49" name="Straight Connector 148"/>
        <xdr:cNvCxnSpPr/>
      </xdr:nvCxnSpPr>
      <xdr:spPr>
        <a:xfrm>
          <a:off x="6498775" y="33970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10" name="Straight Connector 209"/>
        <xdr:cNvCxnSpPr/>
      </xdr:nvCxnSpPr>
      <xdr:spPr>
        <a:xfrm>
          <a:off x="6498775" y="33970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11" name="Straight Connector 210"/>
        <xdr:cNvCxnSpPr/>
      </xdr:nvCxnSpPr>
      <xdr:spPr>
        <a:xfrm>
          <a:off x="6498775" y="33970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46" name="Straight Connector 145"/>
        <xdr:cNvCxnSpPr/>
      </xdr:nvCxnSpPr>
      <xdr:spPr>
        <a:xfrm>
          <a:off x="6498775" y="37628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47" name="Straight Connector 146"/>
        <xdr:cNvCxnSpPr/>
      </xdr:nvCxnSpPr>
      <xdr:spPr>
        <a:xfrm>
          <a:off x="6498775" y="37628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330" name="Straight Connector 329"/>
        <xdr:cNvCxnSpPr/>
      </xdr:nvCxnSpPr>
      <xdr:spPr>
        <a:xfrm>
          <a:off x="6498775" y="37628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331" name="Straight Connector 330"/>
        <xdr:cNvCxnSpPr/>
      </xdr:nvCxnSpPr>
      <xdr:spPr>
        <a:xfrm>
          <a:off x="6498775" y="37628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34" name="Straight Connector 33"/>
        <xdr:cNvCxnSpPr/>
      </xdr:nvCxnSpPr>
      <xdr:spPr>
        <a:xfrm>
          <a:off x="6498775" y="412858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35" name="Straight Connector 34"/>
        <xdr:cNvCxnSpPr/>
      </xdr:nvCxnSpPr>
      <xdr:spPr>
        <a:xfrm>
          <a:off x="6498775" y="412858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00" name="Straight Connector 99"/>
        <xdr:cNvCxnSpPr/>
      </xdr:nvCxnSpPr>
      <xdr:spPr>
        <a:xfrm>
          <a:off x="6498775" y="412858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01" name="Straight Connector 100"/>
        <xdr:cNvCxnSpPr/>
      </xdr:nvCxnSpPr>
      <xdr:spPr>
        <a:xfrm>
          <a:off x="6498775" y="412858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66" name="Straight Connector 165"/>
        <xdr:cNvCxnSpPr/>
      </xdr:nvCxnSpPr>
      <xdr:spPr>
        <a:xfrm>
          <a:off x="6498775" y="46772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67" name="Straight Connector 166"/>
        <xdr:cNvCxnSpPr/>
      </xdr:nvCxnSpPr>
      <xdr:spPr>
        <a:xfrm>
          <a:off x="6498775" y="46772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30" name="Straight Connector 229"/>
        <xdr:cNvCxnSpPr/>
      </xdr:nvCxnSpPr>
      <xdr:spPr>
        <a:xfrm>
          <a:off x="6498775" y="46772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31" name="Straight Connector 230"/>
        <xdr:cNvCxnSpPr/>
      </xdr:nvCxnSpPr>
      <xdr:spPr>
        <a:xfrm>
          <a:off x="6498775" y="467722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333375</xdr:colOff>
          <xdr:row>54</xdr:row>
          <xdr:rowOff>38100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42" name="Straight Connector 41"/>
        <xdr:cNvCxnSpPr/>
      </xdr:nvCxnSpPr>
      <xdr:spPr>
        <a:xfrm>
          <a:off x="6498775" y="49972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43" name="Straight Connector 42"/>
        <xdr:cNvCxnSpPr/>
      </xdr:nvCxnSpPr>
      <xdr:spPr>
        <a:xfrm>
          <a:off x="6498775" y="49972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54432</xdr:colOff>
      <xdr:row>0</xdr:row>
      <xdr:rowOff>0</xdr:rowOff>
    </xdr:from>
    <xdr:to>
      <xdr:col>31</xdr:col>
      <xdr:colOff>462643</xdr:colOff>
      <xdr:row>23</xdr:row>
      <xdr:rowOff>163285</xdr:rowOff>
    </xdr:to>
    <xdr:grpSp>
      <xdr:nvGrpSpPr>
        <xdr:cNvPr id="44" name="Group 43"/>
        <xdr:cNvGrpSpPr/>
      </xdr:nvGrpSpPr>
      <xdr:grpSpPr>
        <a:xfrm>
          <a:off x="7280732" y="0"/>
          <a:ext cx="11698511" cy="4544785"/>
          <a:chOff x="-1" y="238202973"/>
          <a:chExt cx="10726294" cy="4502727"/>
        </a:xfrm>
      </xdr:grpSpPr>
      <xdr:grpSp>
        <xdr:nvGrpSpPr>
          <xdr:cNvPr id="45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47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49" name="Picture 4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50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51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60" name="Rectangle 59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61" name="Straight Connector 60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2" name="Rectangle 61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63" name="Straight Connector 62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4" name="Rectangle 63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65" name="Rectangle 64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66" name="Straight Connector 65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" name="Straight Connector 66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" name="Straight Connector 69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1" name="Rectangle 70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72" name="Straight Connector 71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4" name="Straight Connector 73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2" name="Rectangle 51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53" name="Rectangle 52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54" name="Rectangle 53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5" name="Rectangle 54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6" name="Rectangle 55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7" name="Rectangle 56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8" name="Rectangle 57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9" name="Rectangle 58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48" name="Straight Connector 47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46" name="Picture 45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40826</xdr:colOff>
      <xdr:row>0</xdr:row>
      <xdr:rowOff>27214</xdr:rowOff>
    </xdr:from>
    <xdr:to>
      <xdr:col>31</xdr:col>
      <xdr:colOff>449037</xdr:colOff>
      <xdr:row>23</xdr:row>
      <xdr:rowOff>190499</xdr:rowOff>
    </xdr:to>
    <xdr:grpSp>
      <xdr:nvGrpSpPr>
        <xdr:cNvPr id="75" name="Group 74"/>
        <xdr:cNvGrpSpPr/>
      </xdr:nvGrpSpPr>
      <xdr:grpSpPr>
        <a:xfrm>
          <a:off x="7267126" y="27214"/>
          <a:ext cx="11698511" cy="4544785"/>
          <a:chOff x="37115" y="238229935"/>
          <a:chExt cx="10726294" cy="4502727"/>
        </a:xfrm>
      </xdr:grpSpPr>
      <xdr:grpSp>
        <xdr:nvGrpSpPr>
          <xdr:cNvPr id="76" name="Group 1601"/>
          <xdr:cNvGrpSpPr/>
        </xdr:nvGrpSpPr>
        <xdr:grpSpPr>
          <a:xfrm>
            <a:off x="37115" y="238229935"/>
            <a:ext cx="10726294" cy="4502727"/>
            <a:chOff x="33894" y="72728708"/>
            <a:chExt cx="9795174" cy="4572000"/>
          </a:xfrm>
        </xdr:grpSpPr>
        <xdr:grpSp>
          <xdr:nvGrpSpPr>
            <xdr:cNvPr id="78" name="Group 303"/>
            <xdr:cNvGrpSpPr/>
          </xdr:nvGrpSpPr>
          <xdr:grpSpPr>
            <a:xfrm>
              <a:off x="33894" y="72728708"/>
              <a:ext cx="9795174" cy="4572000"/>
              <a:chOff x="35381" y="420705159"/>
              <a:chExt cx="10224849" cy="4640035"/>
            </a:xfrm>
          </xdr:grpSpPr>
          <xdr:pic>
            <xdr:nvPicPr>
              <xdr:cNvPr id="82" name="Picture 8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35381" y="420705159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8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8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95" name="Rectangle 94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96" name="Straight Connector 95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7" name="Rectangle 96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98" name="Straight Connector 97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9" name="Rectangle 98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02" name="Rectangle 101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03" name="Straight Connector 102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4" name="Straight Connector 103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5" name="Straight Connector 104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06" name="Rectangle 105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07" name="Straight Connector 106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8" name="Straight Connector 107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9" name="Straight Connector 108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85" name="Rectangle 8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043/LMS.VIT/IV/2021</a:t>
                  </a:r>
                </a:p>
              </xdr:txBody>
            </xdr:sp>
            <xdr:sp macro="" textlink="">
              <xdr:nvSpPr>
                <xdr:cNvPr id="88" name="Rectangle 87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50.000.-</a:t>
                  </a:r>
                </a:p>
              </xdr:txBody>
            </xdr:sp>
            <xdr:sp macro="" textlink="">
              <xdr:nvSpPr>
                <xdr:cNvPr id="89" name="Rectangle 88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90" name="Rectangle 89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2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8 April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91" name="Rectangle 90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92" name="Rectangle 91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NOO Vit Office Expansion Q1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93" name="Rectangle 92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01 Januari - 31 Maret 2021.</a:t>
                  </a:r>
                </a:p>
              </xdr:txBody>
            </xdr:sp>
            <xdr:sp macro="" textlink="">
              <xdr:nvSpPr>
                <xdr:cNvPr id="94" name="Rectangle 93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Lima puluh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79" name="Straight Connector 78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77" name="Picture 76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10" name="Straight Connector 109"/>
        <xdr:cNvCxnSpPr/>
      </xdr:nvCxnSpPr>
      <xdr:spPr>
        <a:xfrm>
          <a:off x="6498775" y="49972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111" name="Straight Connector 110"/>
        <xdr:cNvCxnSpPr/>
      </xdr:nvCxnSpPr>
      <xdr:spPr>
        <a:xfrm>
          <a:off x="6498775" y="499726404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54432</xdr:colOff>
      <xdr:row>0</xdr:row>
      <xdr:rowOff>0</xdr:rowOff>
    </xdr:from>
    <xdr:to>
      <xdr:col>31</xdr:col>
      <xdr:colOff>462643</xdr:colOff>
      <xdr:row>23</xdr:row>
      <xdr:rowOff>163285</xdr:rowOff>
    </xdr:to>
    <xdr:grpSp>
      <xdr:nvGrpSpPr>
        <xdr:cNvPr id="112" name="Group 111"/>
        <xdr:cNvGrpSpPr/>
      </xdr:nvGrpSpPr>
      <xdr:grpSpPr>
        <a:xfrm>
          <a:off x="7280732" y="0"/>
          <a:ext cx="11698511" cy="4544785"/>
          <a:chOff x="-1" y="238202973"/>
          <a:chExt cx="10726294" cy="4502727"/>
        </a:xfrm>
      </xdr:grpSpPr>
      <xdr:grpSp>
        <xdr:nvGrpSpPr>
          <xdr:cNvPr id="113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15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17" name="Picture 11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18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19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30" name="Rectangle 129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31" name="Straight Connector 130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32" name="Rectangle 131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33" name="Straight Connector 132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34" name="Rectangle 133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35" name="Rectangle 134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36" name="Straight Connector 135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7" name="Straight Connector 136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8" name="Straight Connector 137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39" name="Rectangle 138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40" name="Straight Connector 139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41" name="Straight Connector 140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42" name="Straight Connector 141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20" name="Rectangle 119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21" name="Rectangle 120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22" name="Rectangle 121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23" name="Rectangle 122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24" name="Rectangle 123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25" name="Rectangle 124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26" name="Rectangle 125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27" name="Rectangle 126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16" name="Straight Connector 115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14" name="Picture 113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40826</xdr:colOff>
      <xdr:row>0</xdr:row>
      <xdr:rowOff>27214</xdr:rowOff>
    </xdr:from>
    <xdr:to>
      <xdr:col>31</xdr:col>
      <xdr:colOff>449037</xdr:colOff>
      <xdr:row>23</xdr:row>
      <xdr:rowOff>190499</xdr:rowOff>
    </xdr:to>
    <xdr:grpSp>
      <xdr:nvGrpSpPr>
        <xdr:cNvPr id="143" name="Group 142"/>
        <xdr:cNvGrpSpPr/>
      </xdr:nvGrpSpPr>
      <xdr:grpSpPr>
        <a:xfrm>
          <a:off x="7267126" y="27214"/>
          <a:ext cx="11698511" cy="4544785"/>
          <a:chOff x="37115" y="238229935"/>
          <a:chExt cx="10726294" cy="4502727"/>
        </a:xfrm>
      </xdr:grpSpPr>
      <xdr:grpSp>
        <xdr:nvGrpSpPr>
          <xdr:cNvPr id="144" name="Group 1601"/>
          <xdr:cNvGrpSpPr/>
        </xdr:nvGrpSpPr>
        <xdr:grpSpPr>
          <a:xfrm>
            <a:off x="37115" y="238229935"/>
            <a:ext cx="10726294" cy="4502727"/>
            <a:chOff x="33894" y="72728708"/>
            <a:chExt cx="9795174" cy="4572000"/>
          </a:xfrm>
        </xdr:grpSpPr>
        <xdr:grpSp>
          <xdr:nvGrpSpPr>
            <xdr:cNvPr id="150" name="Group 303"/>
            <xdr:cNvGrpSpPr/>
          </xdr:nvGrpSpPr>
          <xdr:grpSpPr>
            <a:xfrm>
              <a:off x="33894" y="72728708"/>
              <a:ext cx="9795174" cy="4572000"/>
              <a:chOff x="35381" y="420705159"/>
              <a:chExt cx="10224849" cy="4640035"/>
            </a:xfrm>
          </xdr:grpSpPr>
          <xdr:pic>
            <xdr:nvPicPr>
              <xdr:cNvPr id="152" name="Picture 15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35381" y="420705159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5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5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63" name="Rectangle 162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64" name="Straight Connector 163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5" name="Rectangle 164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68" name="Straight Connector 167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9" name="Rectangle 168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70" name="Rectangle 169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71" name="Straight Connector 170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Straight Connector 171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3" name="Straight Connector 172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74" name="Rectangle 173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75" name="Straight Connector 174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6" name="Straight Connector 175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7" name="Straight Connector 176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55" name="Rectangle 15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11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/LMS.VIT/XI/2021</a:t>
                  </a:r>
                </a:p>
              </xdr:txBody>
            </xdr:sp>
            <xdr:sp macro="" textlink="">
              <xdr:nvSpPr>
                <xdr:cNvPr id="156" name="Rectangle 155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7.390.000.-</a:t>
                  </a:r>
                  <a:endPara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7" name="Rectangle 156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8" name="Rectangle 157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asuruan, 10 Desember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9" name="Rectangle 158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0" name="Rectangle 159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Vit Air Consumer HOD.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1" name="Rectangle 160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01 - 30 November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2" name="Rectangle 161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Tujuh juta tiga ratus sembilan puluh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51" name="Straight Connector 150"/>
            <xdr:cNvCxnSpPr/>
          </xdr:nvCxnSpPr>
          <xdr:spPr>
            <a:xfrm>
              <a:off x="6626680" y="75383325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45" name="Picture 144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421905</xdr:colOff>
      <xdr:row>69</xdr:row>
      <xdr:rowOff>103119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19048" cy="1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showGridLines="0" zoomScale="85" zoomScaleNormal="85" workbookViewId="0">
      <pane xSplit="6" ySplit="8" topLeftCell="G15" activePane="bottomRight" state="frozen"/>
      <selection pane="topRight" activeCell="F1" sqref="F1"/>
      <selection pane="bottomLeft" activeCell="A9" sqref="A9"/>
      <selection pane="bottomRight" sqref="A1:N28"/>
    </sheetView>
  </sheetViews>
  <sheetFormatPr defaultRowHeight="15" x14ac:dyDescent="0.25"/>
  <cols>
    <col min="1" max="1" width="1.7109375" customWidth="1"/>
    <col min="2" max="2" width="6" customWidth="1"/>
    <col min="3" max="3" width="15" customWidth="1"/>
    <col min="4" max="4" width="15.28515625" customWidth="1"/>
    <col min="5" max="5" width="31.140625" customWidth="1"/>
    <col min="6" max="6" width="35.85546875" customWidth="1"/>
    <col min="7" max="8" width="12.28515625" customWidth="1"/>
    <col min="9" max="9" width="9.42578125" customWidth="1"/>
    <col min="10" max="10" width="10.7109375" customWidth="1"/>
    <col min="11" max="11" width="10.42578125" customWidth="1"/>
    <col min="12" max="12" width="11.7109375" customWidth="1"/>
    <col min="13" max="13" width="13.140625" customWidth="1"/>
    <col min="14" max="14" width="19.85546875" customWidth="1"/>
    <col min="15" max="15" width="4.85546875" customWidth="1"/>
    <col min="16" max="33" width="6.5703125" bestFit="1" customWidth="1"/>
    <col min="34" max="35" width="11.28515625" bestFit="1" customWidth="1"/>
  </cols>
  <sheetData>
    <row r="2" spans="2:14" ht="19.5" x14ac:dyDescent="0.3">
      <c r="B2" s="202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2:14" ht="19.5" x14ac:dyDescent="0.3">
      <c r="B3" s="202" t="s">
        <v>121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</row>
    <row r="4" spans="2:14" ht="19.5" x14ac:dyDescent="0.3">
      <c r="B4" s="202" t="s">
        <v>26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6" spans="2:14" ht="15" customHeight="1" x14ac:dyDescent="0.25">
      <c r="B6" s="194" t="s">
        <v>6</v>
      </c>
      <c r="C6" s="203" t="s">
        <v>27</v>
      </c>
      <c r="D6" s="203" t="s">
        <v>0</v>
      </c>
      <c r="E6" s="194" t="s">
        <v>1</v>
      </c>
      <c r="F6" s="194" t="s">
        <v>2</v>
      </c>
      <c r="G6" s="196" t="s">
        <v>20</v>
      </c>
      <c r="H6" s="196" t="s">
        <v>113</v>
      </c>
      <c r="I6" s="196" t="s">
        <v>14</v>
      </c>
      <c r="J6" s="203" t="s">
        <v>4</v>
      </c>
      <c r="K6" s="203" t="s">
        <v>21</v>
      </c>
      <c r="L6" s="203" t="s">
        <v>5</v>
      </c>
      <c r="M6" s="203" t="s">
        <v>15</v>
      </c>
      <c r="N6" s="203" t="s">
        <v>16</v>
      </c>
    </row>
    <row r="7" spans="2:14" x14ac:dyDescent="0.25">
      <c r="B7" s="194"/>
      <c r="C7" s="203"/>
      <c r="D7" s="203"/>
      <c r="E7" s="194"/>
      <c r="F7" s="194"/>
      <c r="G7" s="197"/>
      <c r="H7" s="197"/>
      <c r="I7" s="197"/>
      <c r="J7" s="203"/>
      <c r="K7" s="203"/>
      <c r="L7" s="203"/>
      <c r="M7" s="203"/>
      <c r="N7" s="203"/>
    </row>
    <row r="8" spans="2:14" ht="3" customHeight="1" x14ac:dyDescent="0.25"/>
    <row r="9" spans="2:14" s="30" customFormat="1" x14ac:dyDescent="0.25">
      <c r="B9" s="25">
        <v>1</v>
      </c>
      <c r="C9" s="199" t="s">
        <v>28</v>
      </c>
      <c r="D9" s="25" t="s">
        <v>29</v>
      </c>
      <c r="E9" s="108" t="s">
        <v>30</v>
      </c>
      <c r="F9" s="21" t="s">
        <v>31</v>
      </c>
      <c r="G9" s="198">
        <v>44501</v>
      </c>
      <c r="H9" s="189" t="s">
        <v>111</v>
      </c>
      <c r="I9" s="169">
        <f>'CMWI '!AJ33</f>
        <v>2888</v>
      </c>
      <c r="J9" s="27">
        <v>10300</v>
      </c>
      <c r="K9" s="27">
        <v>11300</v>
      </c>
      <c r="L9" s="28">
        <f>+K9-J9</f>
        <v>1000</v>
      </c>
      <c r="M9" s="28">
        <f>+L9*I9</f>
        <v>2888000</v>
      </c>
      <c r="N9" s="29" t="s">
        <v>17</v>
      </c>
    </row>
    <row r="10" spans="2:14" s="30" customFormat="1" x14ac:dyDescent="0.25">
      <c r="B10" s="25">
        <v>2</v>
      </c>
      <c r="C10" s="199"/>
      <c r="D10" s="25" t="s">
        <v>32</v>
      </c>
      <c r="E10" s="108" t="s">
        <v>56</v>
      </c>
      <c r="F10" s="21" t="s">
        <v>34</v>
      </c>
      <c r="G10" s="198"/>
      <c r="H10" s="189" t="s">
        <v>111</v>
      </c>
      <c r="I10" s="169">
        <f>PANASONIC!AJ12</f>
        <v>400</v>
      </c>
      <c r="J10" s="27">
        <v>10500</v>
      </c>
      <c r="K10" s="27">
        <v>11300</v>
      </c>
      <c r="L10" s="28">
        <f>+K10-J10</f>
        <v>800</v>
      </c>
      <c r="M10" s="28">
        <f t="shared" ref="M10:M13" si="0">+L10*I10</f>
        <v>320000</v>
      </c>
      <c r="N10" s="29" t="s">
        <v>17</v>
      </c>
    </row>
    <row r="11" spans="2:14" s="30" customFormat="1" x14ac:dyDescent="0.25">
      <c r="B11" s="25">
        <v>3</v>
      </c>
      <c r="C11" s="199"/>
      <c r="D11" s="25" t="s">
        <v>35</v>
      </c>
      <c r="E11" s="108" t="s">
        <v>36</v>
      </c>
      <c r="F11" s="21" t="s">
        <v>37</v>
      </c>
      <c r="G11" s="198"/>
      <c r="H11" s="189" t="s">
        <v>111</v>
      </c>
      <c r="I11" s="169">
        <f>YEMI!AJ29</f>
        <v>923</v>
      </c>
      <c r="J11" s="27">
        <v>10000</v>
      </c>
      <c r="K11" s="27">
        <v>11300</v>
      </c>
      <c r="L11" s="28">
        <f t="shared" ref="L11:L12" si="1">+K11-J11</f>
        <v>1300</v>
      </c>
      <c r="M11" s="28">
        <f t="shared" si="0"/>
        <v>1199900</v>
      </c>
      <c r="N11" s="29" t="s">
        <v>17</v>
      </c>
    </row>
    <row r="12" spans="2:14" s="30" customFormat="1" x14ac:dyDescent="0.25">
      <c r="B12" s="25">
        <v>4</v>
      </c>
      <c r="C12" s="199"/>
      <c r="D12" s="25" t="s">
        <v>38</v>
      </c>
      <c r="E12" s="108" t="s">
        <v>39</v>
      </c>
      <c r="F12" s="21" t="s">
        <v>40</v>
      </c>
      <c r="G12" s="198"/>
      <c r="H12" s="189" t="s">
        <v>111</v>
      </c>
      <c r="I12" s="169">
        <f>YAMAHA!AJ33</f>
        <v>778</v>
      </c>
      <c r="J12" s="27">
        <v>10000</v>
      </c>
      <c r="K12" s="27">
        <v>11300</v>
      </c>
      <c r="L12" s="28">
        <f t="shared" si="1"/>
        <v>1300</v>
      </c>
      <c r="M12" s="28">
        <f t="shared" si="0"/>
        <v>1011400</v>
      </c>
      <c r="N12" s="29" t="s">
        <v>17</v>
      </c>
    </row>
    <row r="13" spans="2:14" s="114" customFormat="1" x14ac:dyDescent="0.25">
      <c r="B13" s="52">
        <v>5</v>
      </c>
      <c r="C13" s="199"/>
      <c r="D13" s="52" t="s">
        <v>61</v>
      </c>
      <c r="E13" s="108" t="s">
        <v>62</v>
      </c>
      <c r="F13" s="21" t="s">
        <v>63</v>
      </c>
      <c r="G13" s="198"/>
      <c r="H13" s="189" t="s">
        <v>111</v>
      </c>
      <c r="I13" s="169">
        <f>NIPPON!AJ32</f>
        <v>1155</v>
      </c>
      <c r="J13" s="162">
        <v>9300</v>
      </c>
      <c r="K13" s="162">
        <v>11300</v>
      </c>
      <c r="L13" s="163">
        <v>1000</v>
      </c>
      <c r="M13" s="28">
        <f t="shared" si="0"/>
        <v>1155000</v>
      </c>
      <c r="N13" s="164" t="s">
        <v>17</v>
      </c>
    </row>
    <row r="14" spans="2:14" s="30" customFormat="1" x14ac:dyDescent="0.25">
      <c r="B14" s="25">
        <v>6</v>
      </c>
      <c r="C14" s="199"/>
      <c r="D14" s="25" t="s">
        <v>67</v>
      </c>
      <c r="E14" s="108" t="s">
        <v>68</v>
      </c>
      <c r="F14" s="21" t="s">
        <v>69</v>
      </c>
      <c r="G14" s="198"/>
      <c r="H14" s="189" t="s">
        <v>111</v>
      </c>
      <c r="I14" s="169">
        <f>'BOXTIME VGI'!AJ20</f>
        <v>357</v>
      </c>
      <c r="J14" s="27">
        <v>10500</v>
      </c>
      <c r="K14" s="27">
        <v>11300</v>
      </c>
      <c r="L14" s="28">
        <f>+K14-J14</f>
        <v>800</v>
      </c>
      <c r="M14" s="28">
        <f t="shared" ref="M14" si="2">+L14*I14</f>
        <v>285600</v>
      </c>
      <c r="N14" s="29" t="s">
        <v>17</v>
      </c>
    </row>
    <row r="15" spans="2:14" s="30" customFormat="1" x14ac:dyDescent="0.25">
      <c r="B15" s="25">
        <v>7</v>
      </c>
      <c r="C15" s="199"/>
      <c r="D15" s="25" t="s">
        <v>67</v>
      </c>
      <c r="E15" s="108" t="s">
        <v>68</v>
      </c>
      <c r="F15" s="21" t="s">
        <v>69</v>
      </c>
      <c r="G15" s="198"/>
      <c r="H15" s="189" t="s">
        <v>112</v>
      </c>
      <c r="I15" s="169">
        <f>'BOXTIME VIT 1500'!H11</f>
        <v>0</v>
      </c>
      <c r="J15" s="27">
        <v>28500</v>
      </c>
      <c r="K15" s="27">
        <v>29700</v>
      </c>
      <c r="L15" s="28">
        <f>+K15-J15</f>
        <v>1200</v>
      </c>
      <c r="M15" s="28">
        <f t="shared" ref="M15" si="3">+L15*I15</f>
        <v>0</v>
      </c>
      <c r="N15" s="29" t="s">
        <v>17</v>
      </c>
    </row>
    <row r="16" spans="2:14" s="30" customFormat="1" x14ac:dyDescent="0.25">
      <c r="B16" s="25">
        <v>8</v>
      </c>
      <c r="C16" s="200"/>
      <c r="D16" s="71" t="s">
        <v>70</v>
      </c>
      <c r="E16" s="190" t="s">
        <v>71</v>
      </c>
      <c r="F16" s="72" t="s">
        <v>72</v>
      </c>
      <c r="G16" s="198"/>
      <c r="H16" s="189" t="s">
        <v>111</v>
      </c>
      <c r="I16" s="169">
        <f>'PT JAI'!AJ23</f>
        <v>480</v>
      </c>
      <c r="J16" s="27">
        <v>10500</v>
      </c>
      <c r="K16" s="27">
        <v>11300</v>
      </c>
      <c r="L16" s="28">
        <v>800</v>
      </c>
      <c r="M16" s="28">
        <f>+L16*I16</f>
        <v>384000</v>
      </c>
      <c r="N16" s="29" t="s">
        <v>17</v>
      </c>
    </row>
    <row r="17" spans="2:14" s="30" customFormat="1" x14ac:dyDescent="0.25">
      <c r="B17" s="25">
        <v>9</v>
      </c>
      <c r="C17" s="49" t="s">
        <v>53</v>
      </c>
      <c r="D17" s="25" t="s">
        <v>50</v>
      </c>
      <c r="E17" s="108" t="s">
        <v>51</v>
      </c>
      <c r="F17" s="21" t="s">
        <v>52</v>
      </c>
      <c r="G17" s="198"/>
      <c r="H17" s="189" t="s">
        <v>111</v>
      </c>
      <c r="I17" s="169">
        <f>'UD SLAMET'!AJ14</f>
        <v>487</v>
      </c>
      <c r="J17" s="27">
        <v>11000</v>
      </c>
      <c r="K17" s="27">
        <v>11300</v>
      </c>
      <c r="L17" s="28">
        <f t="shared" ref="L17" si="4">+K17-J17</f>
        <v>300</v>
      </c>
      <c r="M17" s="28">
        <f t="shared" ref="M17" si="5">+L17*I17</f>
        <v>146100</v>
      </c>
      <c r="N17" s="29" t="s">
        <v>17</v>
      </c>
    </row>
    <row r="18" spans="2:14" ht="3.75" customHeight="1" x14ac:dyDescent="0.25">
      <c r="E18" s="30"/>
      <c r="F18" s="30"/>
      <c r="G18" s="30"/>
      <c r="H18" s="30"/>
      <c r="I18" s="30"/>
      <c r="L18" s="40"/>
    </row>
    <row r="19" spans="2:14" s="18" customFormat="1" ht="19.5" customHeight="1" x14ac:dyDescent="0.25">
      <c r="B19" s="195"/>
      <c r="C19" s="195"/>
      <c r="D19" s="195"/>
      <c r="E19" s="195"/>
      <c r="F19" s="195"/>
      <c r="G19" s="201" t="s">
        <v>3</v>
      </c>
      <c r="H19" s="201"/>
      <c r="I19" s="168">
        <f>SUM(I9:I17)</f>
        <v>7468</v>
      </c>
      <c r="J19" s="167"/>
      <c r="K19" s="167"/>
      <c r="L19" s="167"/>
      <c r="M19" s="166">
        <f>SUM(M8:M17)</f>
        <v>7390000</v>
      </c>
      <c r="N19" s="48"/>
    </row>
    <row r="21" spans="2:14" s="5" customFormat="1" x14ac:dyDescent="0.25">
      <c r="B21" s="191" t="s">
        <v>7</v>
      </c>
      <c r="C21" s="191"/>
      <c r="D21" s="191"/>
      <c r="E21" s="191" t="s">
        <v>8</v>
      </c>
      <c r="F21" s="191"/>
      <c r="G21" s="26"/>
      <c r="H21" s="104"/>
      <c r="I21" s="191" t="s">
        <v>8</v>
      </c>
      <c r="J21" s="191"/>
      <c r="K21" s="191"/>
      <c r="L21" s="191"/>
      <c r="M21" s="191" t="s">
        <v>9</v>
      </c>
      <c r="N21" s="191"/>
    </row>
    <row r="22" spans="2:14" s="5" customFormat="1" x14ac:dyDescent="0.25">
      <c r="B22" s="26"/>
      <c r="C22" s="26"/>
      <c r="F22" s="26"/>
      <c r="G22" s="6"/>
      <c r="H22" s="6"/>
      <c r="I22" s="50"/>
      <c r="J22" s="6"/>
      <c r="K22" s="26"/>
      <c r="L22" s="6"/>
      <c r="M22" s="26"/>
      <c r="N22" s="6"/>
    </row>
    <row r="23" spans="2:14" s="5" customFormat="1" x14ac:dyDescent="0.25">
      <c r="B23" s="26"/>
      <c r="C23" s="26"/>
      <c r="F23" s="26"/>
      <c r="G23" s="26"/>
      <c r="H23" s="104"/>
      <c r="I23" s="50"/>
      <c r="J23" s="6"/>
      <c r="K23" s="26"/>
      <c r="L23" s="6"/>
      <c r="M23" s="26"/>
      <c r="N23" s="6"/>
    </row>
    <row r="24" spans="2:14" s="5" customFormat="1" x14ac:dyDescent="0.25">
      <c r="B24" s="26"/>
      <c r="C24" s="26"/>
      <c r="F24" s="26"/>
      <c r="G24" s="26"/>
      <c r="H24" s="104"/>
      <c r="I24" s="50"/>
      <c r="J24" s="6"/>
      <c r="K24" s="26"/>
      <c r="L24" s="6"/>
      <c r="M24" s="26"/>
      <c r="N24" s="6"/>
    </row>
    <row r="25" spans="2:14" s="5" customFormat="1" x14ac:dyDescent="0.25">
      <c r="B25" s="26"/>
      <c r="C25" s="26"/>
      <c r="F25" s="26"/>
      <c r="G25" s="26"/>
      <c r="H25" s="104"/>
      <c r="I25" s="50"/>
      <c r="J25" s="6"/>
      <c r="K25" s="26"/>
      <c r="L25" s="6"/>
      <c r="M25" s="26"/>
      <c r="N25" s="6"/>
    </row>
    <row r="26" spans="2:14" s="5" customFormat="1" x14ac:dyDescent="0.25">
      <c r="B26" s="26"/>
      <c r="C26" s="26"/>
      <c r="F26" s="26"/>
      <c r="G26" s="26"/>
      <c r="H26" s="104"/>
      <c r="I26" s="50"/>
      <c r="J26" s="6"/>
      <c r="K26" s="26"/>
      <c r="L26" s="6"/>
      <c r="M26" s="26"/>
      <c r="N26" s="6"/>
    </row>
    <row r="27" spans="2:14" s="5" customFormat="1" x14ac:dyDescent="0.25">
      <c r="B27" s="192" t="s">
        <v>57</v>
      </c>
      <c r="C27" s="192"/>
      <c r="D27" s="192"/>
      <c r="E27" s="192" t="s">
        <v>23</v>
      </c>
      <c r="F27" s="192"/>
      <c r="G27" s="35"/>
      <c r="H27" s="105"/>
      <c r="I27" s="192" t="s">
        <v>54</v>
      </c>
      <c r="J27" s="192"/>
      <c r="K27" s="192"/>
      <c r="L27" s="192"/>
      <c r="M27" s="192" t="s">
        <v>59</v>
      </c>
      <c r="N27" s="192"/>
    </row>
    <row r="28" spans="2:14" s="2" customFormat="1" x14ac:dyDescent="0.25">
      <c r="B28" s="193" t="s">
        <v>10</v>
      </c>
      <c r="C28" s="193"/>
      <c r="D28" s="193"/>
      <c r="E28" s="193" t="s">
        <v>24</v>
      </c>
      <c r="F28" s="193"/>
      <c r="G28" s="36"/>
      <c r="H28" s="106"/>
      <c r="I28" s="193" t="s">
        <v>55</v>
      </c>
      <c r="J28" s="193"/>
      <c r="K28" s="193"/>
      <c r="L28" s="193"/>
      <c r="M28" s="193" t="s">
        <v>22</v>
      </c>
      <c r="N28" s="193"/>
    </row>
    <row r="29" spans="2:14" s="31" customFormat="1" x14ac:dyDescent="0.25"/>
  </sheetData>
  <autoFilter ref="B8:N17"/>
  <mergeCells count="35">
    <mergeCell ref="B28:D28"/>
    <mergeCell ref="B2:N2"/>
    <mergeCell ref="B3:N3"/>
    <mergeCell ref="B4:N4"/>
    <mergeCell ref="B27:D27"/>
    <mergeCell ref="N6:N7"/>
    <mergeCell ref="M6:M7"/>
    <mergeCell ref="L6:L7"/>
    <mergeCell ref="B6:B7"/>
    <mergeCell ref="B21:D21"/>
    <mergeCell ref="D6:D7"/>
    <mergeCell ref="J6:J7"/>
    <mergeCell ref="G6:G7"/>
    <mergeCell ref="K6:K7"/>
    <mergeCell ref="F6:F7"/>
    <mergeCell ref="C6:C7"/>
    <mergeCell ref="E6:E7"/>
    <mergeCell ref="B19:F19"/>
    <mergeCell ref="K21:L21"/>
    <mergeCell ref="I27:J27"/>
    <mergeCell ref="I6:I7"/>
    <mergeCell ref="G9:G17"/>
    <mergeCell ref="C9:C16"/>
    <mergeCell ref="H6:H7"/>
    <mergeCell ref="G19:H19"/>
    <mergeCell ref="M21:N21"/>
    <mergeCell ref="M27:N27"/>
    <mergeCell ref="M28:N28"/>
    <mergeCell ref="E21:F21"/>
    <mergeCell ref="E27:F27"/>
    <mergeCell ref="E28:F28"/>
    <mergeCell ref="K27:L27"/>
    <mergeCell ref="K28:L28"/>
    <mergeCell ref="I21:J21"/>
    <mergeCell ref="I28:J28"/>
  </mergeCells>
  <printOptions horizontalCentered="1"/>
  <pageMargins left="0" right="0" top="0" bottom="0" header="0" footer="0"/>
  <pageSetup paperSize="9" scale="65" fitToHeight="0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J22"/>
  <sheetViews>
    <sheetView tabSelected="1" zoomScale="90" zoomScaleNormal="90" workbookViewId="0">
      <pane xSplit="5" ySplit="5" topLeftCell="T6" activePane="bottomRight" state="frozen"/>
      <selection pane="topRight" activeCell="F1" sqref="F1"/>
      <selection pane="bottomLeft" activeCell="A6" sqref="A6"/>
      <selection pane="bottomRight" activeCell="E9" sqref="E9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34.710937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1" width="6.28515625" style="4" customWidth="1"/>
    <col min="32" max="32" width="5.7109375" style="4" customWidth="1"/>
    <col min="33" max="33" width="5.42578125" style="4" customWidth="1"/>
    <col min="34" max="34" width="6.28515625" style="4" customWidth="1"/>
    <col min="35" max="35" width="5.7109375" style="4" customWidth="1"/>
    <col min="36" max="36" width="16.28515625" customWidth="1"/>
  </cols>
  <sheetData>
    <row r="1" spans="2:36" ht="15.75" x14ac:dyDescent="0.25">
      <c r="B1" s="3" t="s">
        <v>48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49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47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ht="15" customHeight="1" x14ac:dyDescent="0.25">
      <c r="B6" s="205" t="s">
        <v>50</v>
      </c>
      <c r="C6" s="207" t="s">
        <v>51</v>
      </c>
      <c r="D6" s="207" t="s">
        <v>52</v>
      </c>
      <c r="E6" s="224" t="s">
        <v>257</v>
      </c>
      <c r="F6" s="21">
        <v>14</v>
      </c>
      <c r="G6" s="22"/>
      <c r="H6" s="22"/>
      <c r="I6" s="22"/>
      <c r="J6" s="22"/>
      <c r="K6" s="22"/>
      <c r="L6" s="22"/>
      <c r="M6" s="51"/>
      <c r="N6" s="46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14</v>
      </c>
    </row>
    <row r="7" spans="2:36" ht="15" customHeight="1" x14ac:dyDescent="0.25">
      <c r="B7" s="206"/>
      <c r="C7" s="208"/>
      <c r="D7" s="208"/>
      <c r="E7" s="224" t="s">
        <v>258</v>
      </c>
      <c r="F7" s="21"/>
      <c r="G7" s="22">
        <v>6</v>
      </c>
      <c r="H7" s="22"/>
      <c r="I7" s="22"/>
      <c r="J7" s="21"/>
      <c r="K7" s="22"/>
      <c r="L7" s="45"/>
      <c r="M7" s="51"/>
      <c r="N7" s="46"/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6</v>
      </c>
    </row>
    <row r="8" spans="2:36" ht="15" customHeight="1" x14ac:dyDescent="0.25">
      <c r="B8" s="206"/>
      <c r="C8" s="208"/>
      <c r="D8" s="208"/>
      <c r="E8" s="224" t="s">
        <v>259</v>
      </c>
      <c r="F8" s="21"/>
      <c r="G8" s="22"/>
      <c r="H8" s="22"/>
      <c r="I8" s="22">
        <v>216</v>
      </c>
      <c r="J8" s="21"/>
      <c r="K8" s="22"/>
      <c r="L8" s="45"/>
      <c r="M8" s="51"/>
      <c r="N8" s="46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216</v>
      </c>
    </row>
    <row r="9" spans="2:36" ht="15" customHeight="1" x14ac:dyDescent="0.25">
      <c r="B9" s="206"/>
      <c r="C9" s="208"/>
      <c r="D9" s="208"/>
      <c r="E9" s="224" t="s">
        <v>260</v>
      </c>
      <c r="F9" s="21"/>
      <c r="G9" s="22"/>
      <c r="H9" s="22"/>
      <c r="I9" s="22"/>
      <c r="J9" s="22"/>
      <c r="K9" s="22"/>
      <c r="L9" s="45"/>
      <c r="M9" s="21"/>
      <c r="N9" s="46"/>
      <c r="O9" s="22"/>
      <c r="P9" s="21"/>
      <c r="Q9" s="22">
        <v>14</v>
      </c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14</v>
      </c>
    </row>
    <row r="10" spans="2:36" ht="15" customHeight="1" x14ac:dyDescent="0.25">
      <c r="B10" s="206"/>
      <c r="C10" s="208"/>
      <c r="D10" s="208"/>
      <c r="E10" s="25" t="s">
        <v>261</v>
      </c>
      <c r="F10" s="21"/>
      <c r="G10" s="22"/>
      <c r="H10" s="22"/>
      <c r="I10" s="22"/>
      <c r="J10" s="22"/>
      <c r="K10" s="22"/>
      <c r="L10" s="45"/>
      <c r="M10" s="51"/>
      <c r="N10" s="46"/>
      <c r="O10" s="21"/>
      <c r="P10" s="22"/>
      <c r="Q10" s="22"/>
      <c r="R10" s="22"/>
      <c r="S10" s="21"/>
      <c r="T10" s="22"/>
      <c r="U10" s="22"/>
      <c r="V10" s="22">
        <v>8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8</v>
      </c>
    </row>
    <row r="11" spans="2:36" ht="15" customHeight="1" x14ac:dyDescent="0.25">
      <c r="B11" s="206"/>
      <c r="C11" s="208"/>
      <c r="D11" s="208"/>
      <c r="E11" s="224" t="s">
        <v>262</v>
      </c>
      <c r="F11" s="21"/>
      <c r="G11" s="22"/>
      <c r="H11" s="22"/>
      <c r="I11" s="22"/>
      <c r="J11" s="22"/>
      <c r="K11" s="22"/>
      <c r="L11" s="45"/>
      <c r="M11" s="51"/>
      <c r="N11" s="46"/>
      <c r="O11" s="22"/>
      <c r="P11" s="21"/>
      <c r="Q11" s="21"/>
      <c r="R11" s="22"/>
      <c r="S11" s="22"/>
      <c r="T11" s="22"/>
      <c r="U11" s="22"/>
      <c r="V11" s="22"/>
      <c r="W11" s="23"/>
      <c r="X11" s="23"/>
      <c r="Y11" s="23">
        <v>218</v>
      </c>
      <c r="Z11" s="23"/>
      <c r="AA11" s="142"/>
      <c r="AB11" s="23"/>
      <c r="AC11" s="23"/>
      <c r="AD11" s="23"/>
      <c r="AE11" s="23"/>
      <c r="AF11" s="23"/>
      <c r="AG11" s="23"/>
      <c r="AH11" s="23"/>
      <c r="AI11" s="23"/>
      <c r="AJ11" s="23">
        <v>218</v>
      </c>
    </row>
    <row r="12" spans="2:36" ht="15" customHeight="1" x14ac:dyDescent="0.25">
      <c r="B12" s="206"/>
      <c r="C12" s="208"/>
      <c r="D12" s="208"/>
      <c r="E12" s="25" t="s">
        <v>263</v>
      </c>
      <c r="F12" s="21"/>
      <c r="G12" s="22"/>
      <c r="H12" s="22"/>
      <c r="I12" s="22"/>
      <c r="J12" s="22"/>
      <c r="K12" s="22"/>
      <c r="L12" s="45"/>
      <c r="M12" s="51"/>
      <c r="N12" s="46"/>
      <c r="O12" s="22"/>
      <c r="P12" s="22"/>
      <c r="Q12" s="22"/>
      <c r="R12" s="22"/>
      <c r="S12" s="21"/>
      <c r="T12" s="21"/>
      <c r="U12" s="22"/>
      <c r="V12" s="22"/>
      <c r="W12" s="23"/>
      <c r="X12" s="23"/>
      <c r="Y12" s="23"/>
      <c r="Z12" s="23"/>
      <c r="AA12" s="23"/>
      <c r="AB12" s="23"/>
      <c r="AC12" s="23">
        <v>11</v>
      </c>
      <c r="AD12" s="23"/>
      <c r="AE12" s="23"/>
      <c r="AF12" s="23"/>
      <c r="AG12" s="23"/>
      <c r="AH12" s="23"/>
      <c r="AI12" s="23"/>
      <c r="AJ12" s="23">
        <v>11</v>
      </c>
    </row>
    <row r="13" spans="2:36" s="2" customFormat="1" x14ac:dyDescent="0.25">
      <c r="B13" s="209" t="s">
        <v>58</v>
      </c>
      <c r="C13" s="209"/>
      <c r="D13" s="209"/>
      <c r="E13" s="24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>
        <v>487</v>
      </c>
    </row>
    <row r="14" spans="2:36" x14ac:dyDescent="0.25">
      <c r="B14" s="210"/>
      <c r="C14" s="210"/>
      <c r="D14" s="210"/>
      <c r="E14" s="20"/>
      <c r="F14" s="19">
        <f t="shared" ref="F14:AI14" si="0">SUM(F6:F12)</f>
        <v>14</v>
      </c>
      <c r="G14" s="19">
        <f t="shared" si="0"/>
        <v>6</v>
      </c>
      <c r="H14" s="19">
        <f t="shared" si="0"/>
        <v>0</v>
      </c>
      <c r="I14" s="19">
        <f t="shared" si="0"/>
        <v>216</v>
      </c>
      <c r="J14" s="19">
        <f t="shared" si="0"/>
        <v>0</v>
      </c>
      <c r="K14" s="19">
        <f t="shared" si="0"/>
        <v>0</v>
      </c>
      <c r="L14" s="19">
        <f t="shared" si="0"/>
        <v>0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14</v>
      </c>
      <c r="R14" s="19">
        <f t="shared" si="0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V14" s="19">
        <f t="shared" si="0"/>
        <v>8</v>
      </c>
      <c r="W14" s="19">
        <f t="shared" si="0"/>
        <v>0</v>
      </c>
      <c r="X14" s="19">
        <f t="shared" si="0"/>
        <v>0</v>
      </c>
      <c r="Y14" s="19">
        <f t="shared" si="0"/>
        <v>218</v>
      </c>
      <c r="Z14" s="19">
        <f t="shared" si="0"/>
        <v>0</v>
      </c>
      <c r="AA14" s="19">
        <f t="shared" si="0"/>
        <v>0</v>
      </c>
      <c r="AB14" s="19">
        <f t="shared" si="0"/>
        <v>0</v>
      </c>
      <c r="AC14" s="19">
        <f t="shared" si="0"/>
        <v>11</v>
      </c>
      <c r="AD14" s="19">
        <f t="shared" si="0"/>
        <v>0</v>
      </c>
      <c r="AE14" s="19">
        <f t="shared" si="0"/>
        <v>0</v>
      </c>
      <c r="AF14" s="19">
        <f t="shared" si="0"/>
        <v>0</v>
      </c>
      <c r="AG14" s="19">
        <f t="shared" si="0"/>
        <v>0</v>
      </c>
      <c r="AH14" s="19">
        <f t="shared" si="0"/>
        <v>0</v>
      </c>
      <c r="AI14" s="19">
        <f t="shared" si="0"/>
        <v>0</v>
      </c>
      <c r="AJ14" s="19">
        <f>SUM(F14:AI14)</f>
        <v>487</v>
      </c>
    </row>
    <row r="15" spans="2:36" x14ac:dyDescent="0.25">
      <c r="B15" s="211"/>
      <c r="C15" s="21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Z15" s="5"/>
      <c r="AA15" s="43"/>
      <c r="AB15" s="43"/>
      <c r="AE15" s="6"/>
      <c r="AF15" s="6"/>
      <c r="AH15" s="6"/>
      <c r="AI15" s="6"/>
      <c r="AJ15" s="43"/>
    </row>
    <row r="16" spans="2:36" x14ac:dyDescent="0.25">
      <c r="B16" s="44"/>
      <c r="C16" s="16"/>
      <c r="D16" s="14"/>
      <c r="E16" s="43"/>
      <c r="F16" s="6"/>
      <c r="G16" s="6"/>
      <c r="I16" s="43"/>
      <c r="K16" s="43"/>
      <c r="Z16" s="6"/>
      <c r="AA16" s="6"/>
      <c r="AB16" s="5"/>
      <c r="AE16" s="43"/>
      <c r="AF16" s="43"/>
      <c r="AH16" s="58"/>
      <c r="AI16" s="58"/>
      <c r="AJ16" s="5"/>
    </row>
    <row r="17" spans="2:36" x14ac:dyDescent="0.25">
      <c r="B17" s="44"/>
      <c r="C17" s="16"/>
      <c r="D17" s="14"/>
      <c r="E17" s="43"/>
      <c r="F17" s="43"/>
      <c r="G17" s="43"/>
      <c r="I17" s="43"/>
      <c r="K17" s="43"/>
      <c r="Z17" s="43"/>
      <c r="AA17" s="43"/>
      <c r="AB17" s="5"/>
      <c r="AE17" s="43"/>
      <c r="AF17" s="43"/>
      <c r="AH17" s="58"/>
      <c r="AI17" s="58"/>
      <c r="AJ17" s="5"/>
    </row>
    <row r="18" spans="2:36" ht="15" customHeight="1" x14ac:dyDescent="0.25">
      <c r="B18" s="44"/>
      <c r="C18" s="16"/>
      <c r="D18" s="14"/>
      <c r="E18" s="43"/>
      <c r="F18" s="43"/>
      <c r="G18" s="43"/>
      <c r="I18" s="43"/>
      <c r="K18" s="43"/>
      <c r="Z18" s="43"/>
      <c r="AA18" s="43"/>
      <c r="AB18" s="5"/>
      <c r="AE18" s="43"/>
      <c r="AF18" s="43"/>
      <c r="AH18" s="58"/>
      <c r="AI18" s="58"/>
      <c r="AJ18" s="5"/>
    </row>
    <row r="19" spans="2:36" x14ac:dyDescent="0.25">
      <c r="B19" s="44"/>
      <c r="C19" s="16"/>
      <c r="D19" s="14"/>
      <c r="E19" s="43"/>
      <c r="F19" s="43"/>
      <c r="G19" s="43"/>
      <c r="I19" s="43"/>
      <c r="K19" s="43"/>
      <c r="Z19" s="43"/>
      <c r="AA19" s="43"/>
      <c r="AB19" s="5"/>
      <c r="AE19" s="43"/>
      <c r="AF19" s="43"/>
      <c r="AH19" s="58"/>
      <c r="AI19" s="58"/>
      <c r="AJ19" s="5"/>
    </row>
    <row r="20" spans="2:36" x14ac:dyDescent="0.25">
      <c r="B20" s="44"/>
      <c r="C20" s="16"/>
      <c r="D20" s="14"/>
      <c r="E20" s="43"/>
      <c r="F20" s="43"/>
      <c r="G20" s="43"/>
      <c r="I20" s="43"/>
      <c r="K20" s="43"/>
      <c r="Z20" s="43"/>
      <c r="AA20" s="43"/>
      <c r="AB20" s="5"/>
      <c r="AE20" s="43"/>
      <c r="AF20" s="43"/>
      <c r="AH20" s="58"/>
      <c r="AI20" s="58"/>
      <c r="AJ20" s="5"/>
    </row>
    <row r="21" spans="2:36" x14ac:dyDescent="0.25">
      <c r="B21" s="212"/>
      <c r="C21" s="212"/>
      <c r="D21" s="42"/>
      <c r="E21" s="42"/>
      <c r="F21" s="42"/>
      <c r="G21" s="42"/>
      <c r="H21" s="42"/>
      <c r="I21" s="7"/>
      <c r="K21" s="11"/>
      <c r="Y21" s="192"/>
      <c r="Z21" s="192"/>
      <c r="AA21" s="192"/>
      <c r="AB21" s="192"/>
      <c r="AC21" s="192"/>
      <c r="AE21" s="7"/>
      <c r="AF21" s="7"/>
      <c r="AH21" s="7"/>
      <c r="AI21" s="7"/>
      <c r="AJ21" s="42"/>
    </row>
    <row r="22" spans="2:36" x14ac:dyDescent="0.25">
      <c r="B22" s="204"/>
      <c r="C22" s="204"/>
      <c r="D22" s="41"/>
      <c r="E22" s="41"/>
      <c r="F22" s="41"/>
      <c r="G22" s="41"/>
      <c r="H22" s="41"/>
      <c r="I22" s="8"/>
      <c r="K22" s="12"/>
      <c r="Y22" s="193"/>
      <c r="Z22" s="193"/>
      <c r="AA22" s="193"/>
      <c r="AB22" s="193"/>
      <c r="AC22" s="193"/>
      <c r="AD22" s="193"/>
      <c r="AE22" s="193"/>
      <c r="AF22" s="193"/>
      <c r="AG22" s="193"/>
      <c r="AH22" s="57"/>
      <c r="AI22" s="57"/>
      <c r="AJ22" s="41"/>
    </row>
  </sheetData>
  <mergeCells count="10">
    <mergeCell ref="Y21:AC21"/>
    <mergeCell ref="B22:C22"/>
    <mergeCell ref="Y22:AC22"/>
    <mergeCell ref="AD22:AG22"/>
    <mergeCell ref="B6:B12"/>
    <mergeCell ref="C6:C12"/>
    <mergeCell ref="D6:D12"/>
    <mergeCell ref="B13:D14"/>
    <mergeCell ref="B15:C15"/>
    <mergeCell ref="B21:C21"/>
  </mergeCells>
  <printOptions horizontalCentered="1"/>
  <pageMargins left="0" right="0" top="0" bottom="0" header="0" footer="0"/>
  <pageSetup paperSize="9" scale="45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1:AG24"/>
  <sheetViews>
    <sheetView showGridLines="0" zoomScale="75" zoomScaleNormal="75" workbookViewId="0">
      <selection activeCell="M1" sqref="M1:AF24"/>
    </sheetView>
  </sheetViews>
  <sheetFormatPr defaultRowHeight="15" x14ac:dyDescent="0.25"/>
  <cols>
    <col min="12" max="12" width="7.85546875" style="17" customWidth="1"/>
    <col min="13" max="13" width="4.7109375" style="30" customWidth="1"/>
  </cols>
  <sheetData>
    <row r="1" spans="13:13" x14ac:dyDescent="0.25">
      <c r="M1"/>
    </row>
    <row r="2" spans="13:13" x14ac:dyDescent="0.25">
      <c r="M2"/>
    </row>
    <row r="3" spans="13:13" x14ac:dyDescent="0.25">
      <c r="M3"/>
    </row>
    <row r="4" spans="13:13" x14ac:dyDescent="0.25">
      <c r="M4"/>
    </row>
    <row r="5" spans="13:13" x14ac:dyDescent="0.25">
      <c r="M5"/>
    </row>
    <row r="6" spans="13:13" x14ac:dyDescent="0.25">
      <c r="M6"/>
    </row>
    <row r="7" spans="13:13" x14ac:dyDescent="0.25">
      <c r="M7"/>
    </row>
    <row r="8" spans="13:13" x14ac:dyDescent="0.25">
      <c r="M8"/>
    </row>
    <row r="9" spans="13:13" x14ac:dyDescent="0.25">
      <c r="M9"/>
    </row>
    <row r="10" spans="13:13" x14ac:dyDescent="0.25">
      <c r="M10"/>
    </row>
    <row r="11" spans="13:13" x14ac:dyDescent="0.25">
      <c r="M11"/>
    </row>
    <row r="12" spans="13:13" x14ac:dyDescent="0.25">
      <c r="M12"/>
    </row>
    <row r="13" spans="13:13" x14ac:dyDescent="0.25">
      <c r="M13"/>
    </row>
    <row r="14" spans="13:13" x14ac:dyDescent="0.25">
      <c r="M14"/>
    </row>
    <row r="15" spans="13:13" x14ac:dyDescent="0.25">
      <c r="M15"/>
    </row>
    <row r="16" spans="13:13" x14ac:dyDescent="0.25">
      <c r="M16"/>
    </row>
    <row r="17" spans="13:33" x14ac:dyDescent="0.25">
      <c r="M17"/>
    </row>
    <row r="18" spans="13:33" x14ac:dyDescent="0.25">
      <c r="M18"/>
    </row>
    <row r="19" spans="13:33" x14ac:dyDescent="0.25">
      <c r="M19"/>
    </row>
    <row r="20" spans="13:33" x14ac:dyDescent="0.25">
      <c r="M20"/>
    </row>
    <row r="21" spans="13:33" x14ac:dyDescent="0.25">
      <c r="M21"/>
    </row>
    <row r="22" spans="13:33" x14ac:dyDescent="0.25">
      <c r="M22"/>
    </row>
    <row r="23" spans="13:33" x14ac:dyDescent="0.25">
      <c r="M23"/>
      <c r="AF23" t="s">
        <v>60</v>
      </c>
      <c r="AG23" t="s">
        <v>60</v>
      </c>
    </row>
    <row r="24" spans="13:33" x14ac:dyDescent="0.25"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42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333375</xdr:colOff>
                <xdr:row>54</xdr:row>
                <xdr:rowOff>38100</xdr:rowOff>
              </to>
            </anchor>
          </objectPr>
        </oleObject>
      </mc:Choice>
      <mc:Fallback>
        <oleObject progId="Word.Document.12" shapeId="1042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70" zoomScaleNormal="70" workbookViewId="0"/>
  </sheetViews>
  <sheetFormatPr defaultRowHeight="15" x14ac:dyDescent="0.25"/>
  <cols>
    <col min="1" max="1" width="3.5703125" customWidth="1"/>
    <col min="2" max="2" width="5.42578125" customWidth="1"/>
  </cols>
  <sheetData/>
  <printOptions horizontalCentered="1"/>
  <pageMargins left="0" right="0" top="0" bottom="0" header="0" footer="0"/>
  <pageSetup paperSize="9" scale="53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showGridLines="0" zoomScale="57" workbookViewId="0">
      <pane ySplit="4" topLeftCell="A5" activePane="bottomLeft" state="frozen"/>
      <selection pane="bottomLeft" activeCell="D8" sqref="D8"/>
    </sheetView>
  </sheetViews>
  <sheetFormatPr defaultRowHeight="15" x14ac:dyDescent="0.25"/>
  <cols>
    <col min="1" max="1" width="4.28515625" style="82" customWidth="1"/>
    <col min="2" max="2" width="12.85546875" style="82" bestFit="1" customWidth="1"/>
    <col min="3" max="3" width="6.85546875" style="82" bestFit="1" customWidth="1"/>
    <col min="4" max="4" width="29.7109375" style="82" bestFit="1" customWidth="1"/>
    <col min="5" max="5" width="8.85546875" style="82" bestFit="1" customWidth="1"/>
    <col min="6" max="6" width="25.140625" style="82" bestFit="1" customWidth="1"/>
    <col min="7" max="7" width="6.5703125" style="82" bestFit="1" customWidth="1"/>
    <col min="8" max="8" width="11.42578125" style="82" customWidth="1"/>
    <col min="9" max="9" width="17.140625" style="82" hidden="1" customWidth="1"/>
    <col min="10" max="11" width="12.85546875" style="82" hidden="1" customWidth="1"/>
    <col min="12" max="12" width="17.140625" style="82" hidden="1" customWidth="1"/>
    <col min="13" max="13" width="12.42578125" style="82" customWidth="1"/>
    <col min="14" max="14" width="8.85546875" style="82" bestFit="1" customWidth="1"/>
    <col min="15" max="15" width="8.7109375" style="82" bestFit="1" customWidth="1"/>
    <col min="16" max="16" width="9.42578125" style="82" bestFit="1" customWidth="1"/>
    <col min="17" max="17" width="11.7109375" style="82" bestFit="1" customWidth="1"/>
    <col min="18" max="18" width="16.42578125" style="103" bestFit="1" customWidth="1"/>
    <col min="19" max="19" width="11.140625" style="82" bestFit="1" customWidth="1"/>
    <col min="20" max="16384" width="9.140625" style="82"/>
  </cols>
  <sheetData>
    <row r="1" spans="1:19" ht="18.75" x14ac:dyDescent="0.3">
      <c r="A1" s="79" t="s">
        <v>74</v>
      </c>
      <c r="B1" s="79"/>
      <c r="C1" s="80"/>
      <c r="D1" s="81"/>
      <c r="E1" s="81"/>
      <c r="J1" s="170"/>
      <c r="K1" s="83"/>
      <c r="L1" s="83"/>
      <c r="M1" s="83"/>
      <c r="R1" s="84"/>
      <c r="S1" s="85"/>
    </row>
    <row r="2" spans="1:19" ht="18.75" x14ac:dyDescent="0.3">
      <c r="A2" s="79" t="s">
        <v>75</v>
      </c>
      <c r="B2" s="79"/>
      <c r="C2" s="86"/>
      <c r="D2" s="87"/>
      <c r="E2" s="87"/>
      <c r="F2" s="87"/>
      <c r="G2" s="87"/>
      <c r="H2" s="87"/>
      <c r="I2" s="87"/>
      <c r="J2" s="171"/>
      <c r="K2" s="88"/>
      <c r="L2" s="88"/>
      <c r="M2" s="88"/>
      <c r="N2" s="87"/>
      <c r="O2" s="87"/>
      <c r="P2" s="87"/>
      <c r="Q2" s="87"/>
      <c r="R2" s="89">
        <f>SUM(R5:R13)</f>
        <v>26694000</v>
      </c>
      <c r="S2" s="87"/>
    </row>
    <row r="3" spans="1:19" ht="23.25" x14ac:dyDescent="0.35">
      <c r="A3" s="90" t="s">
        <v>114</v>
      </c>
      <c r="B3" s="90"/>
      <c r="C3" s="91"/>
      <c r="D3" s="92"/>
      <c r="E3" s="87"/>
      <c r="F3" s="87"/>
      <c r="G3" s="87"/>
      <c r="H3" s="87"/>
      <c r="I3" s="87"/>
      <c r="J3" s="223"/>
      <c r="K3" s="223"/>
      <c r="L3" s="223"/>
      <c r="M3" s="223"/>
      <c r="N3" s="223"/>
      <c r="O3" s="223"/>
      <c r="P3" s="223"/>
      <c r="Q3" s="93"/>
      <c r="R3" s="94" t="s">
        <v>115</v>
      </c>
      <c r="S3" s="95"/>
    </row>
    <row r="4" spans="1:19" ht="45" x14ac:dyDescent="0.25">
      <c r="A4" s="172" t="s">
        <v>76</v>
      </c>
      <c r="B4" s="172" t="s">
        <v>77</v>
      </c>
      <c r="C4" s="172" t="s">
        <v>78</v>
      </c>
      <c r="D4" s="172" t="s">
        <v>79</v>
      </c>
      <c r="E4" s="172" t="s">
        <v>80</v>
      </c>
      <c r="F4" s="172" t="s">
        <v>81</v>
      </c>
      <c r="G4" s="172" t="s">
        <v>82</v>
      </c>
      <c r="H4" s="172" t="s">
        <v>83</v>
      </c>
      <c r="I4" s="173" t="s">
        <v>116</v>
      </c>
      <c r="J4" s="174" t="s">
        <v>117</v>
      </c>
      <c r="K4" s="174" t="s">
        <v>118</v>
      </c>
      <c r="L4" s="175" t="s">
        <v>119</v>
      </c>
      <c r="M4" s="176" t="s">
        <v>84</v>
      </c>
      <c r="N4" s="176" t="s">
        <v>85</v>
      </c>
      <c r="O4" s="96" t="s">
        <v>86</v>
      </c>
      <c r="P4" s="96" t="s">
        <v>87</v>
      </c>
      <c r="Q4" s="176" t="s">
        <v>88</v>
      </c>
      <c r="R4" s="177" t="s">
        <v>120</v>
      </c>
      <c r="S4" s="172" t="s">
        <v>89</v>
      </c>
    </row>
    <row r="5" spans="1:19" x14ac:dyDescent="0.25">
      <c r="A5" s="97">
        <v>270</v>
      </c>
      <c r="B5" s="97" t="s">
        <v>29</v>
      </c>
      <c r="C5" s="98">
        <v>5</v>
      </c>
      <c r="D5" s="178" t="s">
        <v>30</v>
      </c>
      <c r="E5" s="97" t="s">
        <v>90</v>
      </c>
      <c r="F5" s="99" t="s">
        <v>91</v>
      </c>
      <c r="G5" s="97" t="s">
        <v>92</v>
      </c>
      <c r="H5" s="100" t="s">
        <v>93</v>
      </c>
      <c r="I5" s="100"/>
      <c r="J5" s="100"/>
      <c r="K5" s="100"/>
      <c r="L5" s="100"/>
      <c r="M5" s="179">
        <v>10300</v>
      </c>
      <c r="N5" s="180">
        <v>11300</v>
      </c>
      <c r="O5" s="180">
        <v>1000</v>
      </c>
      <c r="P5" s="180">
        <v>0</v>
      </c>
      <c r="Q5" s="101">
        <v>3500</v>
      </c>
      <c r="R5" s="102">
        <f t="shared" ref="R5:R13" si="0">Q5*O5*3</f>
        <v>10500000</v>
      </c>
      <c r="S5" s="100"/>
    </row>
    <row r="6" spans="1:19" x14ac:dyDescent="0.25">
      <c r="A6" s="97">
        <v>271</v>
      </c>
      <c r="B6" s="97" t="s">
        <v>35</v>
      </c>
      <c r="C6" s="98">
        <v>5</v>
      </c>
      <c r="D6" s="178" t="s">
        <v>36</v>
      </c>
      <c r="E6" s="97" t="s">
        <v>90</v>
      </c>
      <c r="F6" s="99" t="s">
        <v>91</v>
      </c>
      <c r="G6" s="97" t="s">
        <v>92</v>
      </c>
      <c r="H6" s="100" t="s">
        <v>93</v>
      </c>
      <c r="I6" s="100"/>
      <c r="J6" s="100"/>
      <c r="K6" s="100"/>
      <c r="L6" s="100"/>
      <c r="M6" s="181">
        <v>10000</v>
      </c>
      <c r="N6" s="180">
        <v>11300</v>
      </c>
      <c r="O6" s="180">
        <v>1300</v>
      </c>
      <c r="P6" s="180">
        <v>0</v>
      </c>
      <c r="Q6" s="101">
        <v>1000</v>
      </c>
      <c r="R6" s="102">
        <f t="shared" si="0"/>
        <v>3900000</v>
      </c>
      <c r="S6" s="100"/>
    </row>
    <row r="7" spans="1:19" x14ac:dyDescent="0.25">
      <c r="A7" s="97">
        <v>272</v>
      </c>
      <c r="B7" s="97" t="s">
        <v>38</v>
      </c>
      <c r="C7" s="98">
        <v>5</v>
      </c>
      <c r="D7" s="178" t="s">
        <v>39</v>
      </c>
      <c r="E7" s="97" t="s">
        <v>90</v>
      </c>
      <c r="F7" s="99" t="s">
        <v>91</v>
      </c>
      <c r="G7" s="97" t="s">
        <v>92</v>
      </c>
      <c r="H7" s="100" t="s">
        <v>93</v>
      </c>
      <c r="I7" s="100"/>
      <c r="J7" s="100"/>
      <c r="K7" s="100"/>
      <c r="L7" s="100"/>
      <c r="M7" s="181">
        <v>10000</v>
      </c>
      <c r="N7" s="180">
        <v>11300</v>
      </c>
      <c r="O7" s="180">
        <v>1300</v>
      </c>
      <c r="P7" s="180">
        <v>0</v>
      </c>
      <c r="Q7" s="101">
        <v>1000</v>
      </c>
      <c r="R7" s="102">
        <f t="shared" si="0"/>
        <v>3900000</v>
      </c>
      <c r="S7" s="100"/>
    </row>
    <row r="8" spans="1:19" x14ac:dyDescent="0.25">
      <c r="A8" s="97">
        <v>273</v>
      </c>
      <c r="B8" s="97" t="s">
        <v>32</v>
      </c>
      <c r="C8" s="165">
        <v>5</v>
      </c>
      <c r="D8" s="100" t="s">
        <v>33</v>
      </c>
      <c r="E8" s="97" t="s">
        <v>90</v>
      </c>
      <c r="F8" s="99" t="s">
        <v>91</v>
      </c>
      <c r="G8" s="97" t="s">
        <v>92</v>
      </c>
      <c r="H8" s="100" t="s">
        <v>93</v>
      </c>
      <c r="I8" s="100"/>
      <c r="J8" s="100"/>
      <c r="K8" s="100"/>
      <c r="L8" s="100"/>
      <c r="M8" s="181">
        <v>10500</v>
      </c>
      <c r="N8" s="180">
        <v>11300</v>
      </c>
      <c r="O8" s="180">
        <v>800</v>
      </c>
      <c r="P8" s="180">
        <v>0</v>
      </c>
      <c r="Q8" s="101">
        <v>500</v>
      </c>
      <c r="R8" s="102">
        <f t="shared" si="0"/>
        <v>1200000</v>
      </c>
      <c r="S8" s="100"/>
    </row>
    <row r="9" spans="1:19" x14ac:dyDescent="0.25">
      <c r="A9" s="97">
        <v>274</v>
      </c>
      <c r="B9" s="97" t="s">
        <v>50</v>
      </c>
      <c r="C9" s="165">
        <v>5</v>
      </c>
      <c r="D9" s="100" t="s">
        <v>94</v>
      </c>
      <c r="E9" s="97" t="s">
        <v>90</v>
      </c>
      <c r="F9" s="99" t="s">
        <v>91</v>
      </c>
      <c r="G9" s="97" t="s">
        <v>92</v>
      </c>
      <c r="H9" s="100" t="s">
        <v>93</v>
      </c>
      <c r="I9" s="100"/>
      <c r="J9" s="100"/>
      <c r="K9" s="100"/>
      <c r="L9" s="100"/>
      <c r="M9" s="182">
        <v>11000</v>
      </c>
      <c r="N9" s="180">
        <v>11300</v>
      </c>
      <c r="O9" s="180">
        <v>300</v>
      </c>
      <c r="P9" s="180">
        <v>0</v>
      </c>
      <c r="Q9" s="101">
        <v>500</v>
      </c>
      <c r="R9" s="102">
        <f t="shared" si="0"/>
        <v>450000</v>
      </c>
      <c r="S9" s="100"/>
    </row>
    <row r="10" spans="1:19" x14ac:dyDescent="0.25">
      <c r="A10" s="97">
        <v>275</v>
      </c>
      <c r="B10" s="97" t="s">
        <v>61</v>
      </c>
      <c r="C10" s="165">
        <v>5</v>
      </c>
      <c r="D10" s="100" t="s">
        <v>95</v>
      </c>
      <c r="E10" s="97" t="s">
        <v>90</v>
      </c>
      <c r="F10" s="99" t="s">
        <v>91</v>
      </c>
      <c r="G10" s="97" t="s">
        <v>92</v>
      </c>
      <c r="H10" s="100" t="s">
        <v>93</v>
      </c>
      <c r="I10" s="100"/>
      <c r="J10" s="100"/>
      <c r="K10" s="100"/>
      <c r="L10" s="100"/>
      <c r="M10" s="182">
        <v>9300</v>
      </c>
      <c r="N10" s="180">
        <v>11300</v>
      </c>
      <c r="O10" s="180">
        <v>1000</v>
      </c>
      <c r="P10" s="180">
        <v>1000</v>
      </c>
      <c r="Q10" s="101">
        <v>1200</v>
      </c>
      <c r="R10" s="102">
        <f t="shared" si="0"/>
        <v>3600000</v>
      </c>
      <c r="S10" s="100"/>
    </row>
    <row r="11" spans="1:19" x14ac:dyDescent="0.25">
      <c r="A11" s="97">
        <v>278</v>
      </c>
      <c r="B11" s="183" t="s">
        <v>67</v>
      </c>
      <c r="C11" s="183">
        <v>5</v>
      </c>
      <c r="D11" s="184" t="s">
        <v>68</v>
      </c>
      <c r="E11" s="97" t="s">
        <v>90</v>
      </c>
      <c r="F11" s="99" t="s">
        <v>91</v>
      </c>
      <c r="G11" s="97" t="s">
        <v>92</v>
      </c>
      <c r="H11" s="100" t="s">
        <v>93</v>
      </c>
      <c r="I11" s="100"/>
      <c r="J11" s="100"/>
      <c r="K11" s="100"/>
      <c r="L11" s="100"/>
      <c r="M11" s="179">
        <v>10500</v>
      </c>
      <c r="N11" s="180">
        <v>11300</v>
      </c>
      <c r="O11" s="180">
        <f t="shared" ref="O11:O13" si="1">N11-M11</f>
        <v>800</v>
      </c>
      <c r="P11" s="180">
        <v>0</v>
      </c>
      <c r="Q11" s="101">
        <v>250</v>
      </c>
      <c r="R11" s="102">
        <f t="shared" si="0"/>
        <v>600000</v>
      </c>
      <c r="S11" s="100"/>
    </row>
    <row r="12" spans="1:19" x14ac:dyDescent="0.25">
      <c r="A12" s="97"/>
      <c r="B12" s="185"/>
      <c r="C12" s="185"/>
      <c r="D12" s="186"/>
      <c r="E12" s="97" t="s">
        <v>90</v>
      </c>
      <c r="F12" s="99" t="s">
        <v>91</v>
      </c>
      <c r="G12" s="97" t="s">
        <v>92</v>
      </c>
      <c r="H12" s="100" t="s">
        <v>96</v>
      </c>
      <c r="I12" s="100"/>
      <c r="J12" s="100"/>
      <c r="K12" s="100"/>
      <c r="L12" s="100"/>
      <c r="M12" s="179">
        <v>28500</v>
      </c>
      <c r="N12" s="180">
        <v>29700</v>
      </c>
      <c r="O12" s="180">
        <f t="shared" si="1"/>
        <v>1200</v>
      </c>
      <c r="P12" s="180">
        <v>0</v>
      </c>
      <c r="Q12" s="101">
        <v>40</v>
      </c>
      <c r="R12" s="102">
        <f t="shared" si="0"/>
        <v>144000</v>
      </c>
      <c r="S12" s="100"/>
    </row>
    <row r="13" spans="1:19" x14ac:dyDescent="0.25">
      <c r="A13" s="97">
        <v>279</v>
      </c>
      <c r="B13" s="97" t="s">
        <v>70</v>
      </c>
      <c r="C13" s="165">
        <v>5</v>
      </c>
      <c r="D13" s="187" t="s">
        <v>71</v>
      </c>
      <c r="E13" s="97" t="s">
        <v>90</v>
      </c>
      <c r="F13" s="99" t="s">
        <v>91</v>
      </c>
      <c r="G13" s="97" t="s">
        <v>92</v>
      </c>
      <c r="H13" s="100" t="s">
        <v>93</v>
      </c>
      <c r="I13" s="100"/>
      <c r="J13" s="100"/>
      <c r="K13" s="100"/>
      <c r="L13" s="100"/>
      <c r="M13" s="179">
        <v>10500</v>
      </c>
      <c r="N13" s="180">
        <v>11300</v>
      </c>
      <c r="O13" s="180">
        <f t="shared" si="1"/>
        <v>800</v>
      </c>
      <c r="P13" s="180">
        <v>0</v>
      </c>
      <c r="Q13" s="101">
        <v>1000</v>
      </c>
      <c r="R13" s="102">
        <f t="shared" si="0"/>
        <v>2400000</v>
      </c>
      <c r="S13" s="100"/>
    </row>
    <row r="14" spans="1:19" x14ac:dyDescent="0.25">
      <c r="M14" s="188"/>
      <c r="N14" s="188"/>
      <c r="O14" s="188"/>
      <c r="P14" s="188"/>
      <c r="Q14" s="188"/>
      <c r="R14" s="188"/>
    </row>
  </sheetData>
  <mergeCells count="1">
    <mergeCell ref="J3:P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zoomScale="90" zoomScaleNormal="90" workbookViewId="0">
      <pane xSplit="5" ySplit="5" topLeftCell="R24" activePane="bottomRight" state="frozen"/>
      <selection activeCell="B2" sqref="B2"/>
      <selection pane="topRight" activeCell="B2" sqref="B2"/>
      <selection pane="bottomLeft" activeCell="B2" sqref="B2"/>
      <selection pane="bottomRight" sqref="A1:AJ34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0" width="6.28515625" style="4" customWidth="1"/>
    <col min="31" max="31" width="5.5703125" style="4" customWidth="1"/>
    <col min="32" max="35" width="6.28515625" style="4" customWidth="1"/>
    <col min="36" max="36" width="16.28515625" customWidth="1"/>
  </cols>
  <sheetData>
    <row r="1" spans="2:36" ht="15.75" x14ac:dyDescent="0.25">
      <c r="B1" s="3" t="s">
        <v>41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x14ac:dyDescent="0.25">
      <c r="B6" s="205" t="s">
        <v>29</v>
      </c>
      <c r="C6" s="207" t="s">
        <v>30</v>
      </c>
      <c r="D6" s="207" t="s">
        <v>31</v>
      </c>
      <c r="E6" s="25" t="s">
        <v>123</v>
      </c>
      <c r="F6" s="21">
        <v>180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180</v>
      </c>
    </row>
    <row r="7" spans="2:36" x14ac:dyDescent="0.25">
      <c r="B7" s="206"/>
      <c r="C7" s="208"/>
      <c r="D7" s="208"/>
      <c r="E7" s="25" t="s">
        <v>124</v>
      </c>
      <c r="F7" s="21"/>
      <c r="G7" s="22">
        <v>113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113</v>
      </c>
    </row>
    <row r="8" spans="2:36" x14ac:dyDescent="0.25">
      <c r="B8" s="206"/>
      <c r="C8" s="208"/>
      <c r="D8" s="208"/>
      <c r="E8" s="25" t="s">
        <v>125</v>
      </c>
      <c r="F8" s="21"/>
      <c r="G8" s="22"/>
      <c r="H8" s="22">
        <v>113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113</v>
      </c>
    </row>
    <row r="9" spans="2:36" x14ac:dyDescent="0.25">
      <c r="B9" s="206"/>
      <c r="C9" s="208"/>
      <c r="D9" s="208"/>
      <c r="E9" s="25" t="s">
        <v>126</v>
      </c>
      <c r="F9" s="21"/>
      <c r="G9" s="22"/>
      <c r="H9" s="22"/>
      <c r="I9" s="22">
        <v>100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100</v>
      </c>
    </row>
    <row r="10" spans="2:36" x14ac:dyDescent="0.25">
      <c r="B10" s="206"/>
      <c r="C10" s="208"/>
      <c r="D10" s="208"/>
      <c r="E10" s="25" t="s">
        <v>127</v>
      </c>
      <c r="F10" s="21"/>
      <c r="G10" s="22"/>
      <c r="H10" s="22"/>
      <c r="I10" s="22"/>
      <c r="J10" s="22">
        <v>99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99</v>
      </c>
    </row>
    <row r="11" spans="2:36" x14ac:dyDescent="0.25">
      <c r="B11" s="206"/>
      <c r="C11" s="208"/>
      <c r="D11" s="208"/>
      <c r="E11" s="25" t="s">
        <v>128</v>
      </c>
      <c r="F11" s="21"/>
      <c r="G11" s="22"/>
      <c r="H11" s="22"/>
      <c r="I11" s="22"/>
      <c r="J11" s="22"/>
      <c r="K11" s="22">
        <v>80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80</v>
      </c>
    </row>
    <row r="12" spans="2:36" x14ac:dyDescent="0.25">
      <c r="B12" s="206"/>
      <c r="C12" s="208"/>
      <c r="D12" s="208"/>
      <c r="E12" s="25" t="s">
        <v>129</v>
      </c>
      <c r="F12" s="21"/>
      <c r="G12" s="22"/>
      <c r="H12" s="22"/>
      <c r="I12" s="22"/>
      <c r="J12" s="22"/>
      <c r="K12" s="22"/>
      <c r="L12" s="22"/>
      <c r="M12" s="22">
        <v>139</v>
      </c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139</v>
      </c>
    </row>
    <row r="13" spans="2:36" x14ac:dyDescent="0.25">
      <c r="B13" s="206"/>
      <c r="C13" s="208"/>
      <c r="D13" s="208"/>
      <c r="E13" s="25" t="s">
        <v>130</v>
      </c>
      <c r="F13" s="21"/>
      <c r="G13" s="22"/>
      <c r="H13" s="22"/>
      <c r="I13" s="22"/>
      <c r="J13" s="22"/>
      <c r="K13" s="22"/>
      <c r="L13" s="22"/>
      <c r="M13" s="22"/>
      <c r="N13" s="22">
        <v>123</v>
      </c>
      <c r="O13" s="22"/>
      <c r="P13" s="22"/>
      <c r="Q13" s="22"/>
      <c r="R13" s="22"/>
      <c r="S13" s="22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123</v>
      </c>
    </row>
    <row r="14" spans="2:36" x14ac:dyDescent="0.25">
      <c r="B14" s="206"/>
      <c r="C14" s="208"/>
      <c r="D14" s="208"/>
      <c r="E14" s="25" t="s">
        <v>131</v>
      </c>
      <c r="F14" s="21"/>
      <c r="G14" s="22"/>
      <c r="H14" s="22"/>
      <c r="I14" s="22"/>
      <c r="J14" s="22"/>
      <c r="K14" s="22"/>
      <c r="L14" s="22"/>
      <c r="M14" s="22"/>
      <c r="N14" s="22"/>
      <c r="O14" s="22">
        <v>108</v>
      </c>
      <c r="P14" s="22"/>
      <c r="Q14" s="22"/>
      <c r="R14" s="22"/>
      <c r="S14" s="22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108</v>
      </c>
    </row>
    <row r="15" spans="2:36" x14ac:dyDescent="0.25">
      <c r="B15" s="206"/>
      <c r="C15" s="208"/>
      <c r="D15" s="208"/>
      <c r="E15" s="25" t="s">
        <v>132</v>
      </c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>
        <v>99</v>
      </c>
      <c r="Q15" s="22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99</v>
      </c>
    </row>
    <row r="16" spans="2:36" x14ac:dyDescent="0.25">
      <c r="B16" s="206"/>
      <c r="C16" s="208"/>
      <c r="D16" s="208"/>
      <c r="E16" s="25" t="s">
        <v>133</v>
      </c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>
        <v>100</v>
      </c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100</v>
      </c>
    </row>
    <row r="17" spans="2:36" x14ac:dyDescent="0.25">
      <c r="B17" s="206"/>
      <c r="C17" s="208"/>
      <c r="D17" s="208"/>
      <c r="E17" s="25" t="s">
        <v>134</v>
      </c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>
        <v>91</v>
      </c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91</v>
      </c>
    </row>
    <row r="18" spans="2:36" x14ac:dyDescent="0.25">
      <c r="B18" s="206"/>
      <c r="C18" s="208"/>
      <c r="D18" s="208"/>
      <c r="E18" s="25" t="s">
        <v>135</v>
      </c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>
        <v>148</v>
      </c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148</v>
      </c>
    </row>
    <row r="19" spans="2:36" x14ac:dyDescent="0.25">
      <c r="B19" s="206"/>
      <c r="C19" s="208"/>
      <c r="D19" s="208"/>
      <c r="E19" s="25" t="s">
        <v>136</v>
      </c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>
        <v>86</v>
      </c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86</v>
      </c>
    </row>
    <row r="20" spans="2:36" x14ac:dyDescent="0.25">
      <c r="B20" s="206"/>
      <c r="C20" s="208"/>
      <c r="D20" s="208"/>
      <c r="E20" s="25" t="s">
        <v>137</v>
      </c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>
        <v>96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>
        <v>96</v>
      </c>
    </row>
    <row r="21" spans="2:36" x14ac:dyDescent="0.25">
      <c r="B21" s="206"/>
      <c r="C21" s="208"/>
      <c r="D21" s="208"/>
      <c r="E21" s="25" t="s">
        <v>138</v>
      </c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>
        <v>98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>
        <v>98</v>
      </c>
    </row>
    <row r="22" spans="2:36" x14ac:dyDescent="0.25">
      <c r="B22" s="206"/>
      <c r="C22" s="208"/>
      <c r="D22" s="208"/>
      <c r="E22" s="25" t="s">
        <v>139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3">
        <v>108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>
        <v>108</v>
      </c>
    </row>
    <row r="23" spans="2:36" x14ac:dyDescent="0.25">
      <c r="B23" s="206"/>
      <c r="C23" s="208"/>
      <c r="D23" s="208"/>
      <c r="E23" s="25" t="s">
        <v>140</v>
      </c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  <c r="Y23" s="23">
        <v>104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>
        <v>104</v>
      </c>
    </row>
    <row r="24" spans="2:36" x14ac:dyDescent="0.25">
      <c r="B24" s="206"/>
      <c r="C24" s="208"/>
      <c r="D24" s="208"/>
      <c r="E24" s="25" t="s">
        <v>141</v>
      </c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  <c r="Y24" s="23"/>
      <c r="Z24" s="23"/>
      <c r="AA24" s="23">
        <v>162</v>
      </c>
      <c r="AB24" s="23"/>
      <c r="AC24" s="23"/>
      <c r="AD24" s="23"/>
      <c r="AE24" s="23"/>
      <c r="AF24" s="23"/>
      <c r="AG24" s="23"/>
      <c r="AH24" s="23"/>
      <c r="AI24" s="23"/>
      <c r="AJ24" s="23">
        <v>162</v>
      </c>
    </row>
    <row r="25" spans="2:36" x14ac:dyDescent="0.25">
      <c r="B25" s="206"/>
      <c r="C25" s="208"/>
      <c r="D25" s="208"/>
      <c r="E25" s="25" t="s">
        <v>142</v>
      </c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3">
        <v>86</v>
      </c>
      <c r="AC25" s="23"/>
      <c r="AD25" s="23"/>
      <c r="AE25" s="23"/>
      <c r="AF25" s="23"/>
      <c r="AG25" s="23"/>
      <c r="AH25" s="23"/>
      <c r="AI25" s="23"/>
      <c r="AJ25" s="23">
        <v>86</v>
      </c>
    </row>
    <row r="26" spans="2:36" x14ac:dyDescent="0.25">
      <c r="B26" s="206"/>
      <c r="C26" s="208"/>
      <c r="D26" s="208"/>
      <c r="E26" s="25" t="s">
        <v>143</v>
      </c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>
        <v>102</v>
      </c>
      <c r="AD26" s="23"/>
      <c r="AE26" s="23"/>
      <c r="AF26" s="23"/>
      <c r="AG26" s="23"/>
      <c r="AH26" s="23"/>
      <c r="AI26" s="23"/>
      <c r="AJ26" s="23">
        <v>102</v>
      </c>
    </row>
    <row r="27" spans="2:36" x14ac:dyDescent="0.25">
      <c r="B27" s="206"/>
      <c r="C27" s="208"/>
      <c r="D27" s="208"/>
      <c r="E27" s="25" t="s">
        <v>144</v>
      </c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>
        <v>100</v>
      </c>
      <c r="AE27" s="23"/>
      <c r="AF27" s="23"/>
      <c r="AG27" s="23"/>
      <c r="AH27" s="23"/>
      <c r="AI27" s="23"/>
      <c r="AJ27" s="23">
        <v>100</v>
      </c>
    </row>
    <row r="28" spans="2:36" x14ac:dyDescent="0.25">
      <c r="B28" s="206"/>
      <c r="C28" s="208"/>
      <c r="D28" s="208"/>
      <c r="E28" s="25" t="s">
        <v>145</v>
      </c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>
        <v>103</v>
      </c>
      <c r="AF28" s="23"/>
      <c r="AG28" s="23"/>
      <c r="AH28" s="23"/>
      <c r="AI28" s="23"/>
      <c r="AJ28" s="23">
        <v>103</v>
      </c>
    </row>
    <row r="29" spans="2:36" x14ac:dyDescent="0.25">
      <c r="B29" s="206"/>
      <c r="C29" s="208"/>
      <c r="D29" s="208"/>
      <c r="E29" s="25" t="s">
        <v>146</v>
      </c>
      <c r="F29" s="2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>
        <v>89</v>
      </c>
      <c r="AG29" s="23"/>
      <c r="AH29" s="23"/>
      <c r="AI29" s="23"/>
      <c r="AJ29" s="23">
        <v>89</v>
      </c>
    </row>
    <row r="30" spans="2:36" x14ac:dyDescent="0.25">
      <c r="B30" s="206"/>
      <c r="C30" s="208"/>
      <c r="D30" s="208"/>
      <c r="E30" s="25" t="s">
        <v>147</v>
      </c>
      <c r="F30" s="2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>
        <v>168</v>
      </c>
      <c r="AI30" s="23"/>
      <c r="AJ30" s="23">
        <v>168</v>
      </c>
    </row>
    <row r="31" spans="2:36" x14ac:dyDescent="0.25">
      <c r="B31" s="206"/>
      <c r="C31" s="208"/>
      <c r="D31" s="208"/>
      <c r="E31" s="25" t="s">
        <v>148</v>
      </c>
      <c r="F31" s="21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>
        <v>93</v>
      </c>
      <c r="AJ31" s="23">
        <v>93</v>
      </c>
    </row>
    <row r="32" spans="2:36" s="2" customFormat="1" x14ac:dyDescent="0.25">
      <c r="B32" s="209" t="s">
        <v>19</v>
      </c>
      <c r="C32" s="209"/>
      <c r="D32" s="209"/>
      <c r="E32" s="24"/>
      <c r="F32" s="19">
        <v>180</v>
      </c>
      <c r="G32" s="19">
        <v>113</v>
      </c>
      <c r="H32" s="19">
        <v>113</v>
      </c>
      <c r="I32" s="19">
        <v>100</v>
      </c>
      <c r="J32" s="19">
        <v>99</v>
      </c>
      <c r="K32" s="19">
        <v>80</v>
      </c>
      <c r="L32" s="19"/>
      <c r="M32" s="19">
        <v>139</v>
      </c>
      <c r="N32" s="19">
        <v>123</v>
      </c>
      <c r="O32" s="19">
        <v>108</v>
      </c>
      <c r="P32" s="19">
        <v>99</v>
      </c>
      <c r="Q32" s="19">
        <v>100</v>
      </c>
      <c r="R32" s="19">
        <v>91</v>
      </c>
      <c r="S32" s="19"/>
      <c r="T32" s="19">
        <v>148</v>
      </c>
      <c r="U32" s="19">
        <v>86</v>
      </c>
      <c r="V32" s="19">
        <v>96</v>
      </c>
      <c r="W32" s="19">
        <v>98</v>
      </c>
      <c r="X32" s="19">
        <v>108</v>
      </c>
      <c r="Y32" s="19">
        <v>104</v>
      </c>
      <c r="Z32" s="19"/>
      <c r="AA32" s="19">
        <v>162</v>
      </c>
      <c r="AB32" s="19">
        <v>86</v>
      </c>
      <c r="AC32" s="19">
        <v>102</v>
      </c>
      <c r="AD32" s="19">
        <v>100</v>
      </c>
      <c r="AE32" s="19">
        <v>103</v>
      </c>
      <c r="AF32" s="19">
        <v>89</v>
      </c>
      <c r="AG32" s="19"/>
      <c r="AH32" s="19">
        <v>168</v>
      </c>
      <c r="AI32" s="19">
        <v>93</v>
      </c>
      <c r="AJ32" s="19">
        <v>2888</v>
      </c>
    </row>
    <row r="33" spans="2:36" x14ac:dyDescent="0.25">
      <c r="B33" s="210"/>
      <c r="C33" s="210"/>
      <c r="D33" s="210"/>
      <c r="E33" s="20"/>
      <c r="F33" s="19">
        <f t="shared" ref="F33:AJ33" si="0">SUM(F6:F31)</f>
        <v>180</v>
      </c>
      <c r="G33" s="19">
        <f t="shared" si="0"/>
        <v>113</v>
      </c>
      <c r="H33" s="19">
        <f t="shared" si="0"/>
        <v>113</v>
      </c>
      <c r="I33" s="19">
        <f t="shared" si="0"/>
        <v>100</v>
      </c>
      <c r="J33" s="19">
        <f t="shared" si="0"/>
        <v>99</v>
      </c>
      <c r="K33" s="19">
        <f t="shared" si="0"/>
        <v>80</v>
      </c>
      <c r="L33" s="19">
        <f t="shared" si="0"/>
        <v>0</v>
      </c>
      <c r="M33" s="19">
        <f t="shared" si="0"/>
        <v>139</v>
      </c>
      <c r="N33" s="19">
        <f t="shared" si="0"/>
        <v>123</v>
      </c>
      <c r="O33" s="19">
        <f t="shared" si="0"/>
        <v>108</v>
      </c>
      <c r="P33" s="19">
        <f t="shared" si="0"/>
        <v>99</v>
      </c>
      <c r="Q33" s="19">
        <f t="shared" si="0"/>
        <v>100</v>
      </c>
      <c r="R33" s="19">
        <f t="shared" si="0"/>
        <v>91</v>
      </c>
      <c r="S33" s="19">
        <f t="shared" si="0"/>
        <v>0</v>
      </c>
      <c r="T33" s="19">
        <f t="shared" si="0"/>
        <v>148</v>
      </c>
      <c r="U33" s="19">
        <f t="shared" si="0"/>
        <v>86</v>
      </c>
      <c r="V33" s="19">
        <f t="shared" si="0"/>
        <v>96</v>
      </c>
      <c r="W33" s="19">
        <f t="shared" si="0"/>
        <v>98</v>
      </c>
      <c r="X33" s="19">
        <f t="shared" si="0"/>
        <v>108</v>
      </c>
      <c r="Y33" s="19">
        <f t="shared" si="0"/>
        <v>104</v>
      </c>
      <c r="Z33" s="19">
        <f t="shared" si="0"/>
        <v>0</v>
      </c>
      <c r="AA33" s="19">
        <f t="shared" si="0"/>
        <v>162</v>
      </c>
      <c r="AB33" s="19">
        <f t="shared" si="0"/>
        <v>86</v>
      </c>
      <c r="AC33" s="19">
        <f t="shared" si="0"/>
        <v>102</v>
      </c>
      <c r="AD33" s="19">
        <f t="shared" si="0"/>
        <v>100</v>
      </c>
      <c r="AE33" s="19">
        <f t="shared" si="0"/>
        <v>103</v>
      </c>
      <c r="AF33" s="19">
        <f t="shared" si="0"/>
        <v>89</v>
      </c>
      <c r="AG33" s="19">
        <f t="shared" si="0"/>
        <v>0</v>
      </c>
      <c r="AH33" s="19">
        <f t="shared" si="0"/>
        <v>168</v>
      </c>
      <c r="AI33" s="19">
        <f t="shared" si="0"/>
        <v>93</v>
      </c>
      <c r="AJ33" s="19">
        <f t="shared" si="0"/>
        <v>2888</v>
      </c>
    </row>
    <row r="34" spans="2:36" x14ac:dyDescent="0.25">
      <c r="B34" s="211"/>
      <c r="C34" s="211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Z34" s="5"/>
      <c r="AA34" s="26"/>
      <c r="AB34" s="26"/>
      <c r="AE34" s="26"/>
    </row>
    <row r="35" spans="2:36" x14ac:dyDescent="0.25">
      <c r="B35" s="34"/>
      <c r="C35" s="16"/>
      <c r="D35" s="14"/>
      <c r="E35" s="26"/>
      <c r="F35" s="6"/>
      <c r="G35" s="6"/>
      <c r="I35" s="26"/>
      <c r="K35" s="26"/>
      <c r="Z35" s="6"/>
      <c r="AA35" s="6"/>
      <c r="AB35" s="5"/>
      <c r="AE35" s="5"/>
    </row>
    <row r="36" spans="2:36" x14ac:dyDescent="0.25">
      <c r="B36" s="34"/>
      <c r="C36" s="16"/>
      <c r="D36" s="14"/>
      <c r="E36" s="26"/>
      <c r="F36" s="26"/>
      <c r="G36" s="26"/>
      <c r="I36" s="26"/>
      <c r="K36" s="26"/>
      <c r="Z36" s="26"/>
      <c r="AA36" s="26"/>
      <c r="AB36" s="5"/>
      <c r="AE36" s="5"/>
    </row>
    <row r="37" spans="2:36" ht="15" customHeight="1" x14ac:dyDescent="0.25">
      <c r="B37" s="34"/>
      <c r="C37" s="16"/>
      <c r="D37" s="14"/>
      <c r="E37" s="26"/>
      <c r="F37" s="26"/>
      <c r="G37" s="26"/>
      <c r="I37" s="26"/>
      <c r="K37" s="26"/>
      <c r="Z37" s="26"/>
      <c r="AA37" s="26"/>
      <c r="AB37" s="5"/>
      <c r="AE37" s="5"/>
    </row>
    <row r="38" spans="2:36" x14ac:dyDescent="0.25">
      <c r="B38" s="34"/>
      <c r="C38" s="16"/>
      <c r="D38" s="14"/>
      <c r="E38" s="26"/>
      <c r="F38" s="26"/>
      <c r="G38" s="26"/>
      <c r="I38" s="26"/>
      <c r="K38" s="26"/>
      <c r="Z38" s="26"/>
      <c r="AA38" s="26"/>
      <c r="AB38" s="5"/>
      <c r="AE38" s="5"/>
    </row>
    <row r="39" spans="2:36" x14ac:dyDescent="0.25">
      <c r="B39" s="34"/>
      <c r="C39" s="16"/>
      <c r="D39" s="14"/>
      <c r="E39" s="26"/>
      <c r="F39" s="26"/>
      <c r="G39" s="26"/>
      <c r="I39" s="26"/>
      <c r="K39" s="26"/>
      <c r="Z39" s="26"/>
      <c r="AA39" s="26"/>
      <c r="AB39" s="5"/>
      <c r="AE39" s="5"/>
    </row>
    <row r="40" spans="2:36" x14ac:dyDescent="0.25">
      <c r="B40" s="212"/>
      <c r="C40" s="212"/>
      <c r="D40" s="32"/>
      <c r="E40" s="32"/>
      <c r="F40" s="32"/>
      <c r="G40" s="32"/>
      <c r="H40" s="32"/>
      <c r="I40" s="7"/>
      <c r="K40" s="11"/>
      <c r="Y40" s="192"/>
      <c r="Z40" s="192"/>
      <c r="AA40" s="192"/>
      <c r="AB40" s="192"/>
      <c r="AC40" s="192"/>
    </row>
    <row r="41" spans="2:36" x14ac:dyDescent="0.25">
      <c r="B41" s="204"/>
      <c r="C41" s="204"/>
      <c r="D41" s="33"/>
      <c r="E41" s="33"/>
      <c r="F41" s="33"/>
      <c r="G41" s="33"/>
      <c r="H41" s="33"/>
      <c r="I41" s="8"/>
      <c r="K41" s="12"/>
      <c r="Y41" s="193"/>
      <c r="Z41" s="193"/>
      <c r="AA41" s="193"/>
      <c r="AB41" s="193"/>
      <c r="AC41" s="193"/>
      <c r="AD41" s="193"/>
      <c r="AE41" s="193"/>
      <c r="AF41" s="193"/>
      <c r="AG41" s="193"/>
      <c r="AH41" s="57"/>
      <c r="AI41" s="57"/>
    </row>
  </sheetData>
  <mergeCells count="10">
    <mergeCell ref="Y40:AC40"/>
    <mergeCell ref="B41:C41"/>
    <mergeCell ref="Y41:AC41"/>
    <mergeCell ref="AD41:AG41"/>
    <mergeCell ref="B6:B31"/>
    <mergeCell ref="C6:C31"/>
    <mergeCell ref="D6:D31"/>
    <mergeCell ref="B32:D33"/>
    <mergeCell ref="B34:C34"/>
    <mergeCell ref="B40:C40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0"/>
  <sheetViews>
    <sheetView zoomScale="90" zoomScaleNormal="90" workbookViewId="0">
      <pane xSplit="5" ySplit="5" topLeftCell="Q6" activePane="bottomRight" state="frozen"/>
      <selection activeCell="AJ1" sqref="AJ1:AJ1048576"/>
      <selection pane="topRight" activeCell="AJ1" sqref="AJ1:AJ1048576"/>
      <selection pane="bottomLeft" activeCell="AJ1" sqref="AJ1:AJ1048576"/>
      <selection pane="bottomRight" sqref="A1:AJ13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0" width="6.28515625" style="4" customWidth="1"/>
    <col min="31" max="31" width="5.5703125" style="4" customWidth="1"/>
    <col min="32" max="33" width="6.28515625" style="4" customWidth="1"/>
    <col min="34" max="34" width="5.5703125" style="4" customWidth="1"/>
    <col min="35" max="35" width="6.28515625" style="4" customWidth="1"/>
    <col min="36" max="36" width="16.28515625" customWidth="1"/>
  </cols>
  <sheetData>
    <row r="1" spans="2:36" ht="15.75" x14ac:dyDescent="0.25">
      <c r="B1" s="3" t="s">
        <v>42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39" t="s">
        <v>0</v>
      </c>
      <c r="C5" s="39" t="s">
        <v>1</v>
      </c>
      <c r="D5" s="3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ht="15" customHeight="1" x14ac:dyDescent="0.25">
      <c r="B6" s="205" t="s">
        <v>32</v>
      </c>
      <c r="C6" s="207" t="s">
        <v>33</v>
      </c>
      <c r="D6" s="207" t="s">
        <v>34</v>
      </c>
      <c r="E6" s="38" t="s">
        <v>149</v>
      </c>
      <c r="F6" s="21"/>
      <c r="G6" s="22">
        <v>80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80</v>
      </c>
    </row>
    <row r="7" spans="2:36" ht="15" customHeight="1" x14ac:dyDescent="0.25">
      <c r="B7" s="206"/>
      <c r="C7" s="208"/>
      <c r="D7" s="208"/>
      <c r="E7" s="38" t="s">
        <v>150</v>
      </c>
      <c r="F7" s="21"/>
      <c r="G7" s="22"/>
      <c r="H7" s="22"/>
      <c r="I7" s="22"/>
      <c r="J7" s="22"/>
      <c r="K7" s="22"/>
      <c r="L7" s="22"/>
      <c r="M7" s="22"/>
      <c r="N7" s="22">
        <v>80</v>
      </c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80</v>
      </c>
    </row>
    <row r="8" spans="2:36" ht="15" customHeight="1" x14ac:dyDescent="0.25">
      <c r="B8" s="206"/>
      <c r="C8" s="208"/>
      <c r="D8" s="208"/>
      <c r="E8" s="38" t="s">
        <v>151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>
        <v>80</v>
      </c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80</v>
      </c>
    </row>
    <row r="9" spans="2:36" ht="15" customHeight="1" x14ac:dyDescent="0.25">
      <c r="B9" s="206"/>
      <c r="C9" s="208"/>
      <c r="D9" s="208"/>
      <c r="E9" s="38" t="s">
        <v>152</v>
      </c>
      <c r="F9" s="21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>
        <v>80</v>
      </c>
      <c r="AC9" s="23"/>
      <c r="AD9" s="23"/>
      <c r="AE9" s="23"/>
      <c r="AF9" s="23"/>
      <c r="AG9" s="23"/>
      <c r="AH9" s="23"/>
      <c r="AI9" s="23"/>
      <c r="AJ9" s="23">
        <v>80</v>
      </c>
    </row>
    <row r="10" spans="2:36" ht="15" customHeight="1" x14ac:dyDescent="0.25">
      <c r="B10" s="206"/>
      <c r="C10" s="208"/>
      <c r="D10" s="208"/>
      <c r="E10" s="38" t="s">
        <v>153</v>
      </c>
      <c r="F10" s="2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>
        <v>80</v>
      </c>
      <c r="AJ10" s="23">
        <v>80</v>
      </c>
    </row>
    <row r="11" spans="2:36" s="2" customFormat="1" x14ac:dyDescent="0.25">
      <c r="B11" s="210" t="s">
        <v>45</v>
      </c>
      <c r="C11" s="210"/>
      <c r="D11" s="210"/>
      <c r="E11" s="24"/>
      <c r="F11" s="19"/>
      <c r="G11" s="19">
        <v>80</v>
      </c>
      <c r="H11" s="19"/>
      <c r="I11" s="19"/>
      <c r="J11" s="19"/>
      <c r="K11" s="19"/>
      <c r="L11" s="19"/>
      <c r="M11" s="19"/>
      <c r="N11" s="19">
        <v>80</v>
      </c>
      <c r="O11" s="19"/>
      <c r="P11" s="19"/>
      <c r="Q11" s="19"/>
      <c r="R11" s="19"/>
      <c r="S11" s="19"/>
      <c r="T11" s="19"/>
      <c r="U11" s="19">
        <v>80</v>
      </c>
      <c r="V11" s="19"/>
      <c r="W11" s="19"/>
      <c r="X11" s="19"/>
      <c r="Y11" s="19"/>
      <c r="Z11" s="19"/>
      <c r="AA11" s="19"/>
      <c r="AB11" s="19">
        <v>80</v>
      </c>
      <c r="AC11" s="19"/>
      <c r="AD11" s="19"/>
      <c r="AE11" s="19"/>
      <c r="AF11" s="19"/>
      <c r="AG11" s="19"/>
      <c r="AH11" s="19"/>
      <c r="AI11" s="19">
        <v>80</v>
      </c>
      <c r="AJ11" s="19">
        <v>400</v>
      </c>
    </row>
    <row r="12" spans="2:36" x14ac:dyDescent="0.25">
      <c r="B12" s="210"/>
      <c r="C12" s="210"/>
      <c r="D12" s="210"/>
      <c r="E12" s="20"/>
      <c r="F12" s="19">
        <f t="shared" ref="F12:AJ12" si="0">SUM(F6:F10)</f>
        <v>0</v>
      </c>
      <c r="G12" s="19">
        <f t="shared" si="0"/>
        <v>80</v>
      </c>
      <c r="H12" s="19">
        <f t="shared" si="0"/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9">
        <f t="shared" si="0"/>
        <v>0</v>
      </c>
      <c r="M12" s="19">
        <f t="shared" si="0"/>
        <v>0</v>
      </c>
      <c r="N12" s="19">
        <f t="shared" si="0"/>
        <v>80</v>
      </c>
      <c r="O12" s="19">
        <f t="shared" si="0"/>
        <v>0</v>
      </c>
      <c r="P12" s="19">
        <f t="shared" si="0"/>
        <v>0</v>
      </c>
      <c r="Q12" s="19">
        <f t="shared" si="0"/>
        <v>0</v>
      </c>
      <c r="R12" s="19">
        <f t="shared" si="0"/>
        <v>0</v>
      </c>
      <c r="S12" s="19">
        <f t="shared" si="0"/>
        <v>0</v>
      </c>
      <c r="T12" s="19">
        <f t="shared" si="0"/>
        <v>0</v>
      </c>
      <c r="U12" s="19">
        <f t="shared" si="0"/>
        <v>80</v>
      </c>
      <c r="V12" s="19">
        <f t="shared" si="0"/>
        <v>0</v>
      </c>
      <c r="W12" s="19">
        <f t="shared" si="0"/>
        <v>0</v>
      </c>
      <c r="X12" s="19">
        <f t="shared" si="0"/>
        <v>0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9">
        <f t="shared" si="0"/>
        <v>80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  <c r="AG12" s="19">
        <f t="shared" si="0"/>
        <v>0</v>
      </c>
      <c r="AH12" s="19">
        <f t="shared" si="0"/>
        <v>0</v>
      </c>
      <c r="AI12" s="19">
        <f t="shared" si="0"/>
        <v>80</v>
      </c>
      <c r="AJ12" s="19">
        <f t="shared" si="0"/>
        <v>400</v>
      </c>
    </row>
    <row r="13" spans="2:36" x14ac:dyDescent="0.25">
      <c r="B13" s="211"/>
      <c r="C13" s="211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Z13" s="5"/>
      <c r="AA13" s="26"/>
      <c r="AB13" s="26"/>
      <c r="AE13" s="26"/>
      <c r="AH13" s="58"/>
      <c r="AJ13" s="26"/>
    </row>
    <row r="14" spans="2:36" x14ac:dyDescent="0.25">
      <c r="B14" s="37"/>
      <c r="C14" s="16"/>
      <c r="D14" s="14"/>
      <c r="E14" s="26"/>
      <c r="F14" s="6"/>
      <c r="G14" s="6"/>
      <c r="I14" s="26"/>
      <c r="K14" s="26"/>
      <c r="Z14" s="6"/>
      <c r="AA14" s="6"/>
      <c r="AB14" s="5"/>
      <c r="AE14" s="5"/>
      <c r="AH14" s="5"/>
      <c r="AJ14" s="5"/>
    </row>
    <row r="15" spans="2:36" x14ac:dyDescent="0.25">
      <c r="B15" s="37"/>
      <c r="C15" s="16"/>
      <c r="D15" s="14"/>
      <c r="E15" s="26"/>
      <c r="F15" s="26"/>
      <c r="G15" s="26"/>
      <c r="I15" s="26"/>
      <c r="K15" s="26"/>
      <c r="Z15" s="26"/>
      <c r="AA15" s="26"/>
      <c r="AB15" s="5"/>
      <c r="AE15" s="5"/>
      <c r="AH15" s="5"/>
      <c r="AJ15" s="5"/>
    </row>
    <row r="16" spans="2:36" ht="15" customHeight="1" x14ac:dyDescent="0.25">
      <c r="B16" s="37"/>
      <c r="C16" s="16"/>
      <c r="D16" s="14"/>
      <c r="E16" s="26"/>
      <c r="F16" s="26"/>
      <c r="G16" s="26"/>
      <c r="I16" s="26"/>
      <c r="K16" s="26"/>
      <c r="Z16" s="26"/>
      <c r="AA16" s="26"/>
      <c r="AB16" s="5"/>
      <c r="AE16" s="5"/>
      <c r="AH16" s="5"/>
      <c r="AJ16" s="5"/>
    </row>
    <row r="17" spans="2:36" x14ac:dyDescent="0.25">
      <c r="B17" s="37"/>
      <c r="C17" s="16"/>
      <c r="D17" s="14"/>
      <c r="E17" s="26"/>
      <c r="F17" s="26"/>
      <c r="G17" s="26"/>
      <c r="I17" s="26"/>
      <c r="K17" s="26"/>
      <c r="Z17" s="26"/>
      <c r="AA17" s="26"/>
      <c r="AB17" s="5"/>
      <c r="AE17" s="5"/>
      <c r="AH17" s="5"/>
      <c r="AJ17" s="5"/>
    </row>
    <row r="18" spans="2:36" x14ac:dyDescent="0.25">
      <c r="B18" s="37"/>
      <c r="C18" s="16"/>
      <c r="D18" s="14"/>
      <c r="E18" s="26"/>
      <c r="F18" s="26"/>
      <c r="G18" s="26"/>
      <c r="I18" s="26"/>
      <c r="K18" s="26"/>
      <c r="Z18" s="26"/>
      <c r="AA18" s="26"/>
      <c r="AB18" s="5"/>
      <c r="AE18" s="5"/>
      <c r="AH18" s="5"/>
      <c r="AJ18" s="5"/>
    </row>
    <row r="19" spans="2:36" x14ac:dyDescent="0.25">
      <c r="B19" s="212"/>
      <c r="C19" s="212"/>
      <c r="D19" s="35"/>
      <c r="E19" s="35"/>
      <c r="F19" s="35"/>
      <c r="G19" s="35"/>
      <c r="H19" s="35"/>
      <c r="I19" s="7"/>
      <c r="K19" s="11"/>
      <c r="Y19" s="192"/>
      <c r="Z19" s="192"/>
      <c r="AA19" s="192"/>
      <c r="AB19" s="192"/>
      <c r="AC19" s="192"/>
      <c r="AJ19" s="35"/>
    </row>
    <row r="20" spans="2:36" x14ac:dyDescent="0.25">
      <c r="B20" s="204"/>
      <c r="C20" s="204"/>
      <c r="D20" s="36"/>
      <c r="E20" s="36"/>
      <c r="F20" s="36"/>
      <c r="G20" s="36"/>
      <c r="H20" s="36"/>
      <c r="I20" s="8"/>
      <c r="K20" s="12"/>
      <c r="Y20" s="193"/>
      <c r="Z20" s="193"/>
      <c r="AA20" s="193"/>
      <c r="AB20" s="193"/>
      <c r="AC20" s="193"/>
      <c r="AD20" s="193"/>
      <c r="AE20" s="193"/>
      <c r="AF20" s="193"/>
      <c r="AG20" s="193"/>
      <c r="AH20" s="57"/>
      <c r="AI20" s="57"/>
      <c r="AJ20" s="36"/>
    </row>
  </sheetData>
  <mergeCells count="10">
    <mergeCell ref="B6:B10"/>
    <mergeCell ref="C6:C10"/>
    <mergeCell ref="D6:D10"/>
    <mergeCell ref="AD20:AG20"/>
    <mergeCell ref="B11:D12"/>
    <mergeCell ref="B13:C13"/>
    <mergeCell ref="B19:C19"/>
    <mergeCell ref="Y19:AC19"/>
    <mergeCell ref="B20:C20"/>
    <mergeCell ref="Y20:AC20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zoomScale="90" zoomScaleNormal="90" workbookViewId="0">
      <pane xSplit="5" ySplit="5" topLeftCell="R21" activePane="bottomRight" state="frozen"/>
      <selection activeCell="E6" sqref="E6:AJ31"/>
      <selection pane="topRight" activeCell="E6" sqref="E6:AJ31"/>
      <selection pane="bottomLeft" activeCell="E6" sqref="E6:AJ31"/>
      <selection pane="bottomRight" sqref="A1:AJ30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0" width="6.28515625" style="4" customWidth="1"/>
    <col min="31" max="31" width="5.5703125" style="4" customWidth="1"/>
    <col min="32" max="33" width="6.28515625" style="4" customWidth="1"/>
    <col min="34" max="34" width="5.5703125" style="4" customWidth="1"/>
    <col min="35" max="35" width="6.28515625" style="4" customWidth="1"/>
    <col min="36" max="36" width="16.28515625" customWidth="1"/>
  </cols>
  <sheetData>
    <row r="1" spans="2:36" ht="15.75" x14ac:dyDescent="0.25">
      <c r="B1" s="3" t="s">
        <v>43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x14ac:dyDescent="0.25">
      <c r="B6" s="205" t="s">
        <v>35</v>
      </c>
      <c r="C6" s="207" t="s">
        <v>36</v>
      </c>
      <c r="D6" s="207" t="s">
        <v>37</v>
      </c>
      <c r="E6" s="25" t="s">
        <v>154</v>
      </c>
      <c r="F6" s="21">
        <v>40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40</v>
      </c>
    </row>
    <row r="7" spans="2:36" x14ac:dyDescent="0.25">
      <c r="B7" s="206"/>
      <c r="C7" s="208"/>
      <c r="D7" s="208"/>
      <c r="E7" s="25" t="s">
        <v>155</v>
      </c>
      <c r="F7" s="21"/>
      <c r="G7" s="22">
        <v>62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62</v>
      </c>
    </row>
    <row r="8" spans="2:36" x14ac:dyDescent="0.25">
      <c r="B8" s="206"/>
      <c r="C8" s="208"/>
      <c r="D8" s="208"/>
      <c r="E8" s="25" t="s">
        <v>156</v>
      </c>
      <c r="F8" s="21"/>
      <c r="G8" s="22"/>
      <c r="H8" s="22">
        <v>36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36</v>
      </c>
    </row>
    <row r="9" spans="2:36" x14ac:dyDescent="0.25">
      <c r="B9" s="206"/>
      <c r="C9" s="208"/>
      <c r="D9" s="208"/>
      <c r="E9" s="25" t="s">
        <v>157</v>
      </c>
      <c r="F9" s="21"/>
      <c r="G9" s="22"/>
      <c r="H9" s="22"/>
      <c r="I9" s="22">
        <v>35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35</v>
      </c>
    </row>
    <row r="10" spans="2:36" x14ac:dyDescent="0.25">
      <c r="B10" s="206"/>
      <c r="C10" s="208"/>
      <c r="D10" s="208"/>
      <c r="E10" s="25" t="s">
        <v>158</v>
      </c>
      <c r="F10" s="21"/>
      <c r="G10" s="22"/>
      <c r="H10" s="22"/>
      <c r="I10" s="22"/>
      <c r="J10" s="22">
        <v>30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30</v>
      </c>
    </row>
    <row r="11" spans="2:36" x14ac:dyDescent="0.25">
      <c r="B11" s="206"/>
      <c r="C11" s="208"/>
      <c r="D11" s="208"/>
      <c r="E11" s="25" t="s">
        <v>159</v>
      </c>
      <c r="F11" s="21"/>
      <c r="G11" s="22"/>
      <c r="H11" s="22"/>
      <c r="I11" s="22"/>
      <c r="J11" s="22"/>
      <c r="K11" s="22"/>
      <c r="L11" s="22"/>
      <c r="M11" s="22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30</v>
      </c>
    </row>
    <row r="12" spans="2:36" x14ac:dyDescent="0.25">
      <c r="B12" s="206"/>
      <c r="C12" s="208"/>
      <c r="D12" s="208"/>
      <c r="E12" s="25" t="s">
        <v>160</v>
      </c>
      <c r="F12" s="21"/>
      <c r="G12" s="22"/>
      <c r="H12" s="22"/>
      <c r="I12" s="22"/>
      <c r="J12" s="22"/>
      <c r="K12" s="22"/>
      <c r="L12" s="22"/>
      <c r="M12" s="22"/>
      <c r="N12" s="22">
        <v>40</v>
      </c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40</v>
      </c>
    </row>
    <row r="13" spans="2:36" x14ac:dyDescent="0.25">
      <c r="B13" s="206"/>
      <c r="C13" s="208"/>
      <c r="D13" s="208"/>
      <c r="E13" s="25" t="s">
        <v>161</v>
      </c>
      <c r="F13" s="21"/>
      <c r="G13" s="22"/>
      <c r="H13" s="22"/>
      <c r="I13" s="22"/>
      <c r="J13" s="22"/>
      <c r="K13" s="22"/>
      <c r="L13" s="22"/>
      <c r="M13" s="22"/>
      <c r="N13" s="22"/>
      <c r="O13" s="22">
        <v>40</v>
      </c>
      <c r="P13" s="22"/>
      <c r="Q13" s="22"/>
      <c r="R13" s="22"/>
      <c r="S13" s="22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40</v>
      </c>
    </row>
    <row r="14" spans="2:36" x14ac:dyDescent="0.25">
      <c r="B14" s="206"/>
      <c r="C14" s="208"/>
      <c r="D14" s="208"/>
      <c r="E14" s="25" t="s">
        <v>162</v>
      </c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>
        <v>50</v>
      </c>
      <c r="Q14" s="22"/>
      <c r="R14" s="22"/>
      <c r="S14" s="22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50</v>
      </c>
    </row>
    <row r="15" spans="2:36" x14ac:dyDescent="0.25">
      <c r="B15" s="206"/>
      <c r="C15" s="208"/>
      <c r="D15" s="208"/>
      <c r="E15" s="25" t="s">
        <v>163</v>
      </c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v>50</v>
      </c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50</v>
      </c>
    </row>
    <row r="16" spans="2:36" x14ac:dyDescent="0.25">
      <c r="B16" s="206"/>
      <c r="C16" s="208"/>
      <c r="D16" s="208"/>
      <c r="E16" s="25" t="s">
        <v>164</v>
      </c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>
        <v>40</v>
      </c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40</v>
      </c>
    </row>
    <row r="17" spans="2:36" x14ac:dyDescent="0.25">
      <c r="B17" s="206"/>
      <c r="C17" s="208"/>
      <c r="D17" s="208"/>
      <c r="E17" s="25" t="s">
        <v>165</v>
      </c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>
        <v>35</v>
      </c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35</v>
      </c>
    </row>
    <row r="18" spans="2:36" x14ac:dyDescent="0.25">
      <c r="B18" s="206"/>
      <c r="C18" s="208"/>
      <c r="D18" s="208"/>
      <c r="E18" s="25" t="s">
        <v>166</v>
      </c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>
        <v>35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35</v>
      </c>
    </row>
    <row r="19" spans="2:36" x14ac:dyDescent="0.25">
      <c r="B19" s="206"/>
      <c r="C19" s="208"/>
      <c r="D19" s="208"/>
      <c r="E19" s="25" t="s">
        <v>167</v>
      </c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>
        <v>40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40</v>
      </c>
    </row>
    <row r="20" spans="2:36" x14ac:dyDescent="0.25">
      <c r="B20" s="206"/>
      <c r="C20" s="208"/>
      <c r="D20" s="208"/>
      <c r="E20" s="25" t="s">
        <v>168</v>
      </c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3">
        <v>50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>
        <v>50</v>
      </c>
    </row>
    <row r="21" spans="2:36" x14ac:dyDescent="0.25">
      <c r="B21" s="206"/>
      <c r="C21" s="208"/>
      <c r="D21" s="208"/>
      <c r="E21" s="25" t="s">
        <v>169</v>
      </c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3"/>
      <c r="Y21" s="23"/>
      <c r="Z21" s="23"/>
      <c r="AA21" s="23">
        <v>40</v>
      </c>
      <c r="AB21" s="23"/>
      <c r="AC21" s="23"/>
      <c r="AD21" s="23"/>
      <c r="AE21" s="23"/>
      <c r="AF21" s="23"/>
      <c r="AG21" s="23"/>
      <c r="AH21" s="23"/>
      <c r="AI21" s="23"/>
      <c r="AJ21" s="23">
        <v>40</v>
      </c>
    </row>
    <row r="22" spans="2:36" x14ac:dyDescent="0.25">
      <c r="B22" s="206"/>
      <c r="C22" s="208"/>
      <c r="D22" s="208"/>
      <c r="E22" s="25" t="s">
        <v>170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3"/>
      <c r="Y22" s="23"/>
      <c r="Z22" s="23"/>
      <c r="AA22" s="23"/>
      <c r="AB22" s="23">
        <v>50</v>
      </c>
      <c r="AC22" s="23"/>
      <c r="AD22" s="23"/>
      <c r="AE22" s="23"/>
      <c r="AF22" s="23"/>
      <c r="AG22" s="23"/>
      <c r="AH22" s="23"/>
      <c r="AI22" s="23"/>
      <c r="AJ22" s="23">
        <v>50</v>
      </c>
    </row>
    <row r="23" spans="2:36" x14ac:dyDescent="0.25">
      <c r="B23" s="206"/>
      <c r="C23" s="208"/>
      <c r="D23" s="208"/>
      <c r="E23" s="25" t="s">
        <v>171</v>
      </c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3"/>
      <c r="AC23" s="23">
        <v>40</v>
      </c>
      <c r="AD23" s="23"/>
      <c r="AE23" s="23"/>
      <c r="AF23" s="23"/>
      <c r="AG23" s="23"/>
      <c r="AH23" s="23"/>
      <c r="AI23" s="23"/>
      <c r="AJ23" s="23">
        <v>40</v>
      </c>
    </row>
    <row r="24" spans="2:36" x14ac:dyDescent="0.25">
      <c r="B24" s="206"/>
      <c r="C24" s="208"/>
      <c r="D24" s="208"/>
      <c r="E24" s="25" t="s">
        <v>172</v>
      </c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>
        <v>40</v>
      </c>
      <c r="AE24" s="23"/>
      <c r="AF24" s="23"/>
      <c r="AG24" s="23"/>
      <c r="AH24" s="23"/>
      <c r="AI24" s="23"/>
      <c r="AJ24" s="23">
        <v>40</v>
      </c>
    </row>
    <row r="25" spans="2:36" x14ac:dyDescent="0.25">
      <c r="B25" s="206"/>
      <c r="C25" s="208"/>
      <c r="D25" s="208"/>
      <c r="E25" s="25" t="s">
        <v>173</v>
      </c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>
        <v>50</v>
      </c>
      <c r="AF25" s="23"/>
      <c r="AG25" s="23"/>
      <c r="AH25" s="23"/>
      <c r="AI25" s="23"/>
      <c r="AJ25" s="23">
        <v>50</v>
      </c>
    </row>
    <row r="26" spans="2:36" x14ac:dyDescent="0.25">
      <c r="B26" s="206"/>
      <c r="C26" s="208"/>
      <c r="D26" s="208"/>
      <c r="E26" s="25" t="s">
        <v>174</v>
      </c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>
        <v>40</v>
      </c>
      <c r="AI26" s="23"/>
      <c r="AJ26" s="23">
        <v>40</v>
      </c>
    </row>
    <row r="27" spans="2:36" x14ac:dyDescent="0.25">
      <c r="B27" s="206"/>
      <c r="C27" s="208"/>
      <c r="D27" s="208"/>
      <c r="E27" s="25" t="s">
        <v>175</v>
      </c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>
        <v>50</v>
      </c>
      <c r="AJ27" s="23">
        <v>50</v>
      </c>
    </row>
    <row r="28" spans="2:36" s="2" customFormat="1" x14ac:dyDescent="0.25">
      <c r="B28" s="209" t="s">
        <v>46</v>
      </c>
      <c r="C28" s="209"/>
      <c r="D28" s="209"/>
      <c r="E28" s="24"/>
      <c r="F28" s="19">
        <v>40</v>
      </c>
      <c r="G28" s="19">
        <v>62</v>
      </c>
      <c r="H28" s="19">
        <v>36</v>
      </c>
      <c r="I28" s="19">
        <v>35</v>
      </c>
      <c r="J28" s="19">
        <v>30</v>
      </c>
      <c r="K28" s="19"/>
      <c r="L28" s="19"/>
      <c r="M28" s="19">
        <v>30</v>
      </c>
      <c r="N28" s="19">
        <v>40</v>
      </c>
      <c r="O28" s="19">
        <v>40</v>
      </c>
      <c r="P28" s="19">
        <v>50</v>
      </c>
      <c r="Q28" s="19">
        <v>50</v>
      </c>
      <c r="R28" s="19"/>
      <c r="S28" s="19"/>
      <c r="T28" s="19">
        <v>40</v>
      </c>
      <c r="U28" s="19">
        <v>35</v>
      </c>
      <c r="V28" s="19">
        <v>35</v>
      </c>
      <c r="W28" s="19">
        <v>40</v>
      </c>
      <c r="X28" s="19">
        <v>50</v>
      </c>
      <c r="Y28" s="19"/>
      <c r="Z28" s="19"/>
      <c r="AA28" s="19">
        <v>40</v>
      </c>
      <c r="AB28" s="19">
        <v>50</v>
      </c>
      <c r="AC28" s="19">
        <v>40</v>
      </c>
      <c r="AD28" s="19">
        <v>40</v>
      </c>
      <c r="AE28" s="19">
        <v>50</v>
      </c>
      <c r="AF28" s="19"/>
      <c r="AG28" s="19"/>
      <c r="AH28" s="19">
        <v>40</v>
      </c>
      <c r="AI28" s="19">
        <v>50</v>
      </c>
      <c r="AJ28" s="19">
        <v>923</v>
      </c>
    </row>
    <row r="29" spans="2:36" x14ac:dyDescent="0.25">
      <c r="B29" s="210"/>
      <c r="C29" s="210"/>
      <c r="D29" s="210"/>
      <c r="E29" s="20"/>
      <c r="F29" s="19">
        <f t="shared" ref="F29:AJ29" si="0">SUM(F6:F27)</f>
        <v>40</v>
      </c>
      <c r="G29" s="19">
        <f t="shared" si="0"/>
        <v>62</v>
      </c>
      <c r="H29" s="19">
        <f t="shared" si="0"/>
        <v>36</v>
      </c>
      <c r="I29" s="19">
        <f t="shared" si="0"/>
        <v>35</v>
      </c>
      <c r="J29" s="19">
        <f t="shared" si="0"/>
        <v>30</v>
      </c>
      <c r="K29" s="19">
        <f t="shared" si="0"/>
        <v>0</v>
      </c>
      <c r="L29" s="19">
        <f t="shared" si="0"/>
        <v>0</v>
      </c>
      <c r="M29" s="19">
        <f t="shared" si="0"/>
        <v>30</v>
      </c>
      <c r="N29" s="19">
        <f t="shared" si="0"/>
        <v>40</v>
      </c>
      <c r="O29" s="19">
        <f t="shared" si="0"/>
        <v>40</v>
      </c>
      <c r="P29" s="19">
        <f t="shared" si="0"/>
        <v>50</v>
      </c>
      <c r="Q29" s="19">
        <f t="shared" si="0"/>
        <v>50</v>
      </c>
      <c r="R29" s="19">
        <f t="shared" si="0"/>
        <v>0</v>
      </c>
      <c r="S29" s="19">
        <f t="shared" si="0"/>
        <v>0</v>
      </c>
      <c r="T29" s="19">
        <f t="shared" si="0"/>
        <v>40</v>
      </c>
      <c r="U29" s="19">
        <f t="shared" si="0"/>
        <v>35</v>
      </c>
      <c r="V29" s="19">
        <f t="shared" si="0"/>
        <v>35</v>
      </c>
      <c r="W29" s="19">
        <f t="shared" si="0"/>
        <v>40</v>
      </c>
      <c r="X29" s="19">
        <f t="shared" si="0"/>
        <v>50</v>
      </c>
      <c r="Y29" s="19">
        <f t="shared" si="0"/>
        <v>0</v>
      </c>
      <c r="Z29" s="19">
        <f t="shared" si="0"/>
        <v>0</v>
      </c>
      <c r="AA29" s="19">
        <f t="shared" si="0"/>
        <v>40</v>
      </c>
      <c r="AB29" s="19">
        <f t="shared" si="0"/>
        <v>50</v>
      </c>
      <c r="AC29" s="19">
        <f t="shared" si="0"/>
        <v>40</v>
      </c>
      <c r="AD29" s="19">
        <f t="shared" si="0"/>
        <v>40</v>
      </c>
      <c r="AE29" s="19">
        <f t="shared" si="0"/>
        <v>50</v>
      </c>
      <c r="AF29" s="19">
        <f t="shared" si="0"/>
        <v>0</v>
      </c>
      <c r="AG29" s="19">
        <f t="shared" si="0"/>
        <v>0</v>
      </c>
      <c r="AH29" s="19">
        <f t="shared" si="0"/>
        <v>40</v>
      </c>
      <c r="AI29" s="19">
        <f t="shared" si="0"/>
        <v>50</v>
      </c>
      <c r="AJ29" s="19">
        <f t="shared" si="0"/>
        <v>923</v>
      </c>
    </row>
    <row r="30" spans="2:36" x14ac:dyDescent="0.25">
      <c r="B30" s="211"/>
      <c r="C30" s="211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Z30" s="5"/>
      <c r="AA30" s="26"/>
      <c r="AB30" s="26"/>
      <c r="AE30" s="26"/>
      <c r="AH30" s="58"/>
      <c r="AJ30" s="26"/>
    </row>
    <row r="31" spans="2:36" x14ac:dyDescent="0.25">
      <c r="B31" s="37"/>
      <c r="C31" s="16"/>
      <c r="D31" s="14"/>
      <c r="E31" s="26"/>
      <c r="F31" s="6"/>
      <c r="G31" s="6"/>
      <c r="I31" s="26"/>
      <c r="K31" s="26"/>
      <c r="Z31" s="6"/>
      <c r="AA31" s="6"/>
      <c r="AB31" s="5"/>
      <c r="AE31" s="5"/>
      <c r="AH31" s="5"/>
      <c r="AJ31" s="5"/>
    </row>
    <row r="32" spans="2:36" x14ac:dyDescent="0.25">
      <c r="B32" s="37"/>
      <c r="C32" s="16"/>
      <c r="D32" s="14"/>
      <c r="E32" s="26"/>
      <c r="F32" s="26"/>
      <c r="G32" s="26"/>
      <c r="I32" s="26"/>
      <c r="K32" s="26"/>
      <c r="Z32" s="26"/>
      <c r="AA32" s="26"/>
      <c r="AB32" s="5"/>
      <c r="AE32" s="5"/>
      <c r="AH32" s="5"/>
      <c r="AJ32" s="5"/>
    </row>
    <row r="33" spans="2:36" ht="15" customHeight="1" x14ac:dyDescent="0.25">
      <c r="B33" s="37"/>
      <c r="C33" s="16"/>
      <c r="D33" s="14"/>
      <c r="E33" s="26"/>
      <c r="F33" s="26"/>
      <c r="G33" s="26"/>
      <c r="I33" s="26"/>
      <c r="K33" s="26"/>
      <c r="Z33" s="26"/>
      <c r="AA33" s="26"/>
      <c r="AB33" s="5"/>
      <c r="AE33" s="5"/>
      <c r="AH33" s="5"/>
      <c r="AJ33" s="5"/>
    </row>
    <row r="34" spans="2:36" x14ac:dyDescent="0.25">
      <c r="B34" s="37"/>
      <c r="C34" s="16"/>
      <c r="D34" s="14"/>
      <c r="E34" s="26"/>
      <c r="F34" s="26"/>
      <c r="G34" s="26"/>
      <c r="I34" s="26"/>
      <c r="K34" s="26"/>
      <c r="Z34" s="26"/>
      <c r="AA34" s="26"/>
      <c r="AB34" s="5"/>
      <c r="AE34" s="5"/>
      <c r="AH34" s="5"/>
      <c r="AJ34" s="5"/>
    </row>
    <row r="35" spans="2:36" x14ac:dyDescent="0.25">
      <c r="B35" s="37"/>
      <c r="C35" s="16"/>
      <c r="D35" s="14"/>
      <c r="E35" s="26"/>
      <c r="F35" s="26"/>
      <c r="G35" s="26"/>
      <c r="I35" s="26"/>
      <c r="K35" s="26"/>
      <c r="Z35" s="26"/>
      <c r="AA35" s="26"/>
      <c r="AB35" s="5"/>
      <c r="AE35" s="5"/>
      <c r="AH35" s="5"/>
      <c r="AJ35" s="5"/>
    </row>
    <row r="36" spans="2:36" x14ac:dyDescent="0.25">
      <c r="B36" s="212"/>
      <c r="C36" s="212"/>
      <c r="D36" s="35"/>
      <c r="E36" s="35"/>
      <c r="F36" s="35"/>
      <c r="G36" s="35"/>
      <c r="H36" s="35"/>
      <c r="I36" s="7"/>
      <c r="K36" s="11"/>
      <c r="Y36" s="192"/>
      <c r="Z36" s="192"/>
      <c r="AA36" s="192"/>
      <c r="AB36" s="192"/>
      <c r="AC36" s="192"/>
      <c r="AJ36" s="35"/>
    </row>
    <row r="37" spans="2:36" x14ac:dyDescent="0.25">
      <c r="B37" s="204"/>
      <c r="C37" s="204"/>
      <c r="D37" s="36"/>
      <c r="E37" s="36"/>
      <c r="F37" s="36"/>
      <c r="G37" s="36"/>
      <c r="H37" s="36"/>
      <c r="I37" s="8"/>
      <c r="K37" s="12"/>
      <c r="Y37" s="193"/>
      <c r="Z37" s="193"/>
      <c r="AA37" s="193"/>
      <c r="AB37" s="193"/>
      <c r="AC37" s="193"/>
      <c r="AD37" s="193"/>
      <c r="AE37" s="193"/>
      <c r="AF37" s="193"/>
      <c r="AG37" s="193"/>
      <c r="AH37" s="57"/>
      <c r="AI37" s="57"/>
      <c r="AJ37" s="36"/>
    </row>
  </sheetData>
  <mergeCells count="10">
    <mergeCell ref="Y36:AC36"/>
    <mergeCell ref="B37:C37"/>
    <mergeCell ref="Y37:AC37"/>
    <mergeCell ref="AD37:AG37"/>
    <mergeCell ref="B6:B27"/>
    <mergeCell ref="C6:C27"/>
    <mergeCell ref="D6:D27"/>
    <mergeCell ref="B28:D29"/>
    <mergeCell ref="B30:C30"/>
    <mergeCell ref="B36:C36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zoomScale="90" zoomScaleNormal="90" workbookViewId="0">
      <pane xSplit="5" ySplit="5" topLeftCell="S21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0" width="6.28515625" style="4" customWidth="1"/>
    <col min="31" max="31" width="5.5703125" style="4" customWidth="1"/>
    <col min="32" max="33" width="6.28515625" style="4" customWidth="1"/>
    <col min="34" max="34" width="5.5703125" style="4" customWidth="1"/>
    <col min="35" max="35" width="6.28515625" style="4" customWidth="1"/>
    <col min="36" max="36" width="16.28515625" customWidth="1"/>
  </cols>
  <sheetData>
    <row r="1" spans="2:36" ht="15.75" x14ac:dyDescent="0.25">
      <c r="B1" s="3" t="s">
        <v>44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x14ac:dyDescent="0.25">
      <c r="B6" s="205" t="s">
        <v>38</v>
      </c>
      <c r="C6" s="207" t="s">
        <v>39</v>
      </c>
      <c r="D6" s="207" t="s">
        <v>40</v>
      </c>
      <c r="E6" s="25" t="s">
        <v>176</v>
      </c>
      <c r="F6" s="53"/>
      <c r="G6" s="54"/>
      <c r="H6" s="54"/>
      <c r="I6" s="54">
        <v>35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>
        <v>35</v>
      </c>
    </row>
    <row r="7" spans="2:36" x14ac:dyDescent="0.25">
      <c r="B7" s="206"/>
      <c r="C7" s="208"/>
      <c r="D7" s="208"/>
      <c r="E7" s="25" t="s">
        <v>177</v>
      </c>
      <c r="F7" s="53">
        <v>11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>
        <v>11</v>
      </c>
    </row>
    <row r="8" spans="2:36" x14ac:dyDescent="0.25">
      <c r="B8" s="206"/>
      <c r="C8" s="208"/>
      <c r="D8" s="208"/>
      <c r="E8" s="25" t="s">
        <v>178</v>
      </c>
      <c r="F8" s="53"/>
      <c r="G8" s="54">
        <v>49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>
        <v>49</v>
      </c>
    </row>
    <row r="9" spans="2:36" x14ac:dyDescent="0.25">
      <c r="B9" s="206"/>
      <c r="C9" s="208"/>
      <c r="D9" s="208"/>
      <c r="E9" s="25" t="s">
        <v>179</v>
      </c>
      <c r="F9" s="53"/>
      <c r="G9" s="54"/>
      <c r="H9" s="54">
        <v>44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>
        <v>44</v>
      </c>
    </row>
    <row r="10" spans="2:36" x14ac:dyDescent="0.25">
      <c r="B10" s="206"/>
      <c r="C10" s="208"/>
      <c r="D10" s="208"/>
      <c r="E10" s="25" t="s">
        <v>180</v>
      </c>
      <c r="F10" s="53"/>
      <c r="G10" s="54"/>
      <c r="H10" s="54"/>
      <c r="I10" s="54"/>
      <c r="J10" s="54">
        <v>42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>
        <v>42</v>
      </c>
    </row>
    <row r="11" spans="2:36" x14ac:dyDescent="0.25">
      <c r="B11" s="206"/>
      <c r="C11" s="208"/>
      <c r="D11" s="208"/>
      <c r="E11" s="25" t="s">
        <v>181</v>
      </c>
      <c r="F11" s="53"/>
      <c r="G11" s="54"/>
      <c r="H11" s="54"/>
      <c r="I11" s="54"/>
      <c r="J11" s="54"/>
      <c r="K11" s="54">
        <v>18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>
        <v>18</v>
      </c>
    </row>
    <row r="12" spans="2:36" x14ac:dyDescent="0.25">
      <c r="B12" s="206"/>
      <c r="C12" s="208"/>
      <c r="D12" s="208"/>
      <c r="E12" s="25" t="s">
        <v>182</v>
      </c>
      <c r="F12" s="53"/>
      <c r="G12" s="54"/>
      <c r="H12" s="54"/>
      <c r="I12" s="54"/>
      <c r="J12" s="54"/>
      <c r="K12" s="54"/>
      <c r="L12" s="54"/>
      <c r="M12" s="54">
        <v>13</v>
      </c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>
        <v>13</v>
      </c>
    </row>
    <row r="13" spans="2:36" x14ac:dyDescent="0.25">
      <c r="B13" s="206"/>
      <c r="C13" s="208"/>
      <c r="D13" s="208"/>
      <c r="E13" s="25" t="s">
        <v>183</v>
      </c>
      <c r="F13" s="53"/>
      <c r="G13" s="54"/>
      <c r="H13" s="54"/>
      <c r="I13" s="54"/>
      <c r="J13" s="54"/>
      <c r="K13" s="54"/>
      <c r="L13" s="54"/>
      <c r="M13" s="54"/>
      <c r="N13" s="54">
        <v>40</v>
      </c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>
        <v>40</v>
      </c>
    </row>
    <row r="14" spans="2:36" x14ac:dyDescent="0.25">
      <c r="B14" s="206"/>
      <c r="C14" s="208"/>
      <c r="D14" s="208"/>
      <c r="E14" s="25" t="s">
        <v>184</v>
      </c>
      <c r="F14" s="53"/>
      <c r="G14" s="54"/>
      <c r="H14" s="54"/>
      <c r="I14" s="54"/>
      <c r="J14" s="54"/>
      <c r="K14" s="54"/>
      <c r="L14" s="54"/>
      <c r="M14" s="54"/>
      <c r="N14" s="54"/>
      <c r="O14" s="54">
        <v>33</v>
      </c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>
        <v>33</v>
      </c>
    </row>
    <row r="15" spans="2:36" x14ac:dyDescent="0.25">
      <c r="B15" s="206"/>
      <c r="C15" s="208"/>
      <c r="D15" s="208"/>
      <c r="E15" s="25" t="s">
        <v>185</v>
      </c>
      <c r="F15" s="53"/>
      <c r="G15" s="54"/>
      <c r="H15" s="54"/>
      <c r="I15" s="54"/>
      <c r="J15" s="54"/>
      <c r="K15" s="54"/>
      <c r="L15" s="54"/>
      <c r="M15" s="54"/>
      <c r="N15" s="54"/>
      <c r="O15" s="54"/>
      <c r="P15" s="54">
        <v>46</v>
      </c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>
        <v>46</v>
      </c>
    </row>
    <row r="16" spans="2:36" x14ac:dyDescent="0.25">
      <c r="B16" s="206"/>
      <c r="C16" s="208"/>
      <c r="D16" s="208"/>
      <c r="E16" s="25" t="s">
        <v>186</v>
      </c>
      <c r="F16" s="53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>
        <v>7</v>
      </c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>
        <v>7</v>
      </c>
    </row>
    <row r="17" spans="2:36" x14ac:dyDescent="0.25">
      <c r="B17" s="206"/>
      <c r="C17" s="208"/>
      <c r="D17" s="208"/>
      <c r="E17" s="25" t="s">
        <v>187</v>
      </c>
      <c r="F17" s="53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>
        <v>26</v>
      </c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>
        <v>26</v>
      </c>
    </row>
    <row r="18" spans="2:36" x14ac:dyDescent="0.25">
      <c r="B18" s="206"/>
      <c r="C18" s="208"/>
      <c r="D18" s="208"/>
      <c r="E18" s="25" t="s">
        <v>188</v>
      </c>
      <c r="F18" s="53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>
        <v>13</v>
      </c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>
        <v>13</v>
      </c>
    </row>
    <row r="19" spans="2:36" x14ac:dyDescent="0.25">
      <c r="B19" s="206"/>
      <c r="C19" s="208"/>
      <c r="D19" s="208"/>
      <c r="E19" s="25" t="s">
        <v>189</v>
      </c>
      <c r="F19" s="53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>
        <v>40</v>
      </c>
      <c r="V19" s="54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>
        <v>40</v>
      </c>
    </row>
    <row r="20" spans="2:36" x14ac:dyDescent="0.25">
      <c r="B20" s="206"/>
      <c r="C20" s="208"/>
      <c r="D20" s="208"/>
      <c r="E20" s="25" t="s">
        <v>190</v>
      </c>
      <c r="F20" s="53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>
        <v>29</v>
      </c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>
        <v>29</v>
      </c>
    </row>
    <row r="21" spans="2:36" x14ac:dyDescent="0.25">
      <c r="B21" s="206"/>
      <c r="C21" s="208"/>
      <c r="D21" s="208"/>
      <c r="E21" s="25" t="s">
        <v>191</v>
      </c>
      <c r="F21" s="53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>
        <v>42</v>
      </c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>
        <v>42</v>
      </c>
    </row>
    <row r="22" spans="2:36" x14ac:dyDescent="0.25">
      <c r="B22" s="206"/>
      <c r="C22" s="208"/>
      <c r="D22" s="208"/>
      <c r="E22" s="25" t="s">
        <v>192</v>
      </c>
      <c r="F22" s="53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5">
        <v>14</v>
      </c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>
        <v>14</v>
      </c>
    </row>
    <row r="23" spans="2:36" x14ac:dyDescent="0.25">
      <c r="B23" s="206"/>
      <c r="C23" s="208"/>
      <c r="D23" s="208"/>
      <c r="E23" s="25" t="s">
        <v>193</v>
      </c>
      <c r="F23" s="53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5"/>
      <c r="Y23" s="55">
        <v>31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>
        <v>31</v>
      </c>
    </row>
    <row r="24" spans="2:36" x14ac:dyDescent="0.25">
      <c r="B24" s="206"/>
      <c r="C24" s="208"/>
      <c r="D24" s="208"/>
      <c r="E24" s="25" t="s">
        <v>194</v>
      </c>
      <c r="F24" s="53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5"/>
      <c r="Y24" s="55"/>
      <c r="Z24" s="55"/>
      <c r="AA24" s="55">
        <v>18</v>
      </c>
      <c r="AB24" s="55"/>
      <c r="AC24" s="55"/>
      <c r="AD24" s="55"/>
      <c r="AE24" s="55"/>
      <c r="AF24" s="55"/>
      <c r="AG24" s="55"/>
      <c r="AH24" s="55"/>
      <c r="AI24" s="55"/>
      <c r="AJ24" s="55">
        <v>18</v>
      </c>
    </row>
    <row r="25" spans="2:36" x14ac:dyDescent="0.25">
      <c r="B25" s="206"/>
      <c r="C25" s="208"/>
      <c r="D25" s="208"/>
      <c r="E25" s="25" t="s">
        <v>195</v>
      </c>
      <c r="F25" s="53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5"/>
      <c r="Y25" s="55"/>
      <c r="Z25" s="55"/>
      <c r="AA25" s="55"/>
      <c r="AB25" s="55">
        <v>22</v>
      </c>
      <c r="AC25" s="55"/>
      <c r="AD25" s="55"/>
      <c r="AE25" s="55"/>
      <c r="AF25" s="55"/>
      <c r="AG25" s="55"/>
      <c r="AH25" s="55"/>
      <c r="AI25" s="55"/>
      <c r="AJ25" s="55">
        <v>22</v>
      </c>
    </row>
    <row r="26" spans="2:36" x14ac:dyDescent="0.25">
      <c r="B26" s="206"/>
      <c r="C26" s="208"/>
      <c r="D26" s="208"/>
      <c r="E26" s="25" t="s">
        <v>196</v>
      </c>
      <c r="F26" s="53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5"/>
      <c r="Y26" s="55"/>
      <c r="Z26" s="55"/>
      <c r="AA26" s="55"/>
      <c r="AB26" s="55"/>
      <c r="AC26" s="55">
        <v>41</v>
      </c>
      <c r="AD26" s="55"/>
      <c r="AE26" s="55"/>
      <c r="AF26" s="55"/>
      <c r="AG26" s="55"/>
      <c r="AH26" s="55"/>
      <c r="AI26" s="55"/>
      <c r="AJ26" s="55">
        <v>41</v>
      </c>
    </row>
    <row r="27" spans="2:36" x14ac:dyDescent="0.25">
      <c r="B27" s="206"/>
      <c r="C27" s="208"/>
      <c r="D27" s="208"/>
      <c r="E27" s="52" t="s">
        <v>197</v>
      </c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5"/>
      <c r="Y27" s="55"/>
      <c r="Z27" s="55"/>
      <c r="AA27" s="55"/>
      <c r="AB27" s="55"/>
      <c r="AC27" s="55"/>
      <c r="AD27" s="55">
        <v>54</v>
      </c>
      <c r="AE27" s="55"/>
      <c r="AF27" s="55"/>
      <c r="AG27" s="55"/>
      <c r="AH27" s="55"/>
      <c r="AI27" s="55"/>
      <c r="AJ27" s="55">
        <v>54</v>
      </c>
    </row>
    <row r="28" spans="2:36" x14ac:dyDescent="0.25">
      <c r="B28" s="206"/>
      <c r="C28" s="208"/>
      <c r="D28" s="208"/>
      <c r="E28" s="25" t="s">
        <v>198</v>
      </c>
      <c r="F28" s="53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5"/>
      <c r="Y28" s="55"/>
      <c r="Z28" s="55"/>
      <c r="AA28" s="55"/>
      <c r="AB28" s="55"/>
      <c r="AC28" s="55"/>
      <c r="AD28" s="55"/>
      <c r="AE28" s="55">
        <v>34</v>
      </c>
      <c r="AF28" s="55"/>
      <c r="AG28" s="55"/>
      <c r="AH28" s="55"/>
      <c r="AI28" s="55"/>
      <c r="AJ28" s="55">
        <v>34</v>
      </c>
    </row>
    <row r="29" spans="2:36" x14ac:dyDescent="0.25">
      <c r="B29" s="206"/>
      <c r="C29" s="208"/>
      <c r="D29" s="208"/>
      <c r="E29" s="25" t="s">
        <v>199</v>
      </c>
      <c r="F29" s="53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5"/>
      <c r="Y29" s="55"/>
      <c r="Z29" s="55"/>
      <c r="AA29" s="55"/>
      <c r="AB29" s="55"/>
      <c r="AC29" s="55"/>
      <c r="AD29" s="55"/>
      <c r="AE29" s="55"/>
      <c r="AF29" s="55">
        <v>18</v>
      </c>
      <c r="AG29" s="55"/>
      <c r="AH29" s="55"/>
      <c r="AI29" s="55"/>
      <c r="AJ29" s="55">
        <v>18</v>
      </c>
    </row>
    <row r="30" spans="2:36" x14ac:dyDescent="0.25">
      <c r="B30" s="206"/>
      <c r="C30" s="208"/>
      <c r="D30" s="208"/>
      <c r="E30" s="52" t="s">
        <v>200</v>
      </c>
      <c r="F30" s="53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>
        <v>27</v>
      </c>
      <c r="AI30" s="55"/>
      <c r="AJ30" s="55">
        <v>27</v>
      </c>
    </row>
    <row r="31" spans="2:36" x14ac:dyDescent="0.25">
      <c r="B31" s="206"/>
      <c r="C31" s="208"/>
      <c r="D31" s="208"/>
      <c r="E31" s="52" t="s">
        <v>201</v>
      </c>
      <c r="F31" s="53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>
        <v>31</v>
      </c>
      <c r="AJ31" s="55">
        <v>31</v>
      </c>
    </row>
    <row r="32" spans="2:36" s="2" customFormat="1" x14ac:dyDescent="0.25">
      <c r="B32" s="209" t="s">
        <v>47</v>
      </c>
      <c r="C32" s="209"/>
      <c r="D32" s="209"/>
      <c r="E32" s="24"/>
      <c r="F32" s="19">
        <v>11</v>
      </c>
      <c r="G32" s="19">
        <v>49</v>
      </c>
      <c r="H32" s="19">
        <v>44</v>
      </c>
      <c r="I32" s="19">
        <v>35</v>
      </c>
      <c r="J32" s="19">
        <v>42</v>
      </c>
      <c r="K32" s="19">
        <v>18</v>
      </c>
      <c r="L32" s="19"/>
      <c r="M32" s="19">
        <v>13</v>
      </c>
      <c r="N32" s="19">
        <v>40</v>
      </c>
      <c r="O32" s="19">
        <v>33</v>
      </c>
      <c r="P32" s="19">
        <v>46</v>
      </c>
      <c r="Q32" s="19">
        <v>7</v>
      </c>
      <c r="R32" s="19">
        <v>26</v>
      </c>
      <c r="S32" s="19"/>
      <c r="T32" s="19">
        <v>13</v>
      </c>
      <c r="U32" s="19">
        <v>40</v>
      </c>
      <c r="V32" s="19">
        <v>29</v>
      </c>
      <c r="W32" s="19">
        <v>42</v>
      </c>
      <c r="X32" s="19">
        <v>14</v>
      </c>
      <c r="Y32" s="19">
        <v>31</v>
      </c>
      <c r="Z32" s="19"/>
      <c r="AA32" s="19">
        <v>18</v>
      </c>
      <c r="AB32" s="19">
        <v>22</v>
      </c>
      <c r="AC32" s="19">
        <v>41</v>
      </c>
      <c r="AD32" s="19">
        <v>54</v>
      </c>
      <c r="AE32" s="19">
        <v>34</v>
      </c>
      <c r="AF32" s="19">
        <v>18</v>
      </c>
      <c r="AG32" s="19"/>
      <c r="AH32" s="19">
        <v>27</v>
      </c>
      <c r="AI32" s="19">
        <v>31</v>
      </c>
      <c r="AJ32" s="19">
        <v>778</v>
      </c>
    </row>
    <row r="33" spans="2:36" x14ac:dyDescent="0.25">
      <c r="B33" s="210"/>
      <c r="C33" s="210"/>
      <c r="D33" s="210"/>
      <c r="E33" s="20"/>
      <c r="F33" s="19">
        <f t="shared" ref="F33:AJ33" si="0">SUM(F6:F31)</f>
        <v>11</v>
      </c>
      <c r="G33" s="19">
        <f t="shared" si="0"/>
        <v>49</v>
      </c>
      <c r="H33" s="19">
        <f t="shared" si="0"/>
        <v>44</v>
      </c>
      <c r="I33" s="19">
        <f t="shared" si="0"/>
        <v>35</v>
      </c>
      <c r="J33" s="19">
        <f t="shared" si="0"/>
        <v>42</v>
      </c>
      <c r="K33" s="19">
        <f t="shared" si="0"/>
        <v>18</v>
      </c>
      <c r="L33" s="19">
        <f t="shared" si="0"/>
        <v>0</v>
      </c>
      <c r="M33" s="19">
        <f t="shared" si="0"/>
        <v>13</v>
      </c>
      <c r="N33" s="19">
        <f t="shared" si="0"/>
        <v>40</v>
      </c>
      <c r="O33" s="19">
        <f t="shared" si="0"/>
        <v>33</v>
      </c>
      <c r="P33" s="19">
        <f t="shared" si="0"/>
        <v>46</v>
      </c>
      <c r="Q33" s="19">
        <f t="shared" si="0"/>
        <v>7</v>
      </c>
      <c r="R33" s="19">
        <f t="shared" si="0"/>
        <v>26</v>
      </c>
      <c r="S33" s="19">
        <f t="shared" si="0"/>
        <v>0</v>
      </c>
      <c r="T33" s="19">
        <f t="shared" si="0"/>
        <v>13</v>
      </c>
      <c r="U33" s="19">
        <f t="shared" si="0"/>
        <v>40</v>
      </c>
      <c r="V33" s="19">
        <f t="shared" si="0"/>
        <v>29</v>
      </c>
      <c r="W33" s="19">
        <f t="shared" si="0"/>
        <v>42</v>
      </c>
      <c r="X33" s="19">
        <f t="shared" si="0"/>
        <v>14</v>
      </c>
      <c r="Y33" s="19">
        <f t="shared" si="0"/>
        <v>31</v>
      </c>
      <c r="Z33" s="19">
        <f t="shared" si="0"/>
        <v>0</v>
      </c>
      <c r="AA33" s="19">
        <f t="shared" si="0"/>
        <v>18</v>
      </c>
      <c r="AB33" s="19">
        <f t="shared" si="0"/>
        <v>22</v>
      </c>
      <c r="AC33" s="19">
        <f t="shared" si="0"/>
        <v>41</v>
      </c>
      <c r="AD33" s="19">
        <f t="shared" si="0"/>
        <v>54</v>
      </c>
      <c r="AE33" s="19">
        <f t="shared" si="0"/>
        <v>34</v>
      </c>
      <c r="AF33" s="19">
        <f t="shared" si="0"/>
        <v>18</v>
      </c>
      <c r="AG33" s="19">
        <f t="shared" si="0"/>
        <v>0</v>
      </c>
      <c r="AH33" s="19">
        <f t="shared" si="0"/>
        <v>27</v>
      </c>
      <c r="AI33" s="19">
        <f t="shared" si="0"/>
        <v>31</v>
      </c>
      <c r="AJ33" s="19">
        <f t="shared" si="0"/>
        <v>778</v>
      </c>
    </row>
    <row r="34" spans="2:36" x14ac:dyDescent="0.25">
      <c r="B34" s="211"/>
      <c r="C34" s="211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Z34" s="5"/>
      <c r="AA34" s="26"/>
      <c r="AB34" s="26"/>
      <c r="AE34" s="26"/>
      <c r="AH34" s="58"/>
      <c r="AJ34" s="26"/>
    </row>
    <row r="35" spans="2:36" x14ac:dyDescent="0.25">
      <c r="B35" s="37"/>
      <c r="C35" s="16"/>
      <c r="D35" s="14"/>
      <c r="E35" s="26"/>
      <c r="F35" s="6"/>
      <c r="G35" s="6"/>
      <c r="I35" s="26"/>
      <c r="K35" s="26"/>
      <c r="Z35" s="6"/>
      <c r="AA35" s="6"/>
      <c r="AB35" s="5"/>
      <c r="AE35" s="5"/>
      <c r="AH35" s="5"/>
      <c r="AJ35" s="5"/>
    </row>
    <row r="36" spans="2:36" x14ac:dyDescent="0.25">
      <c r="B36" s="37"/>
      <c r="C36" s="16"/>
      <c r="D36" s="14"/>
      <c r="E36" s="26"/>
      <c r="F36" s="26"/>
      <c r="G36" s="26"/>
      <c r="I36" s="26"/>
      <c r="K36" s="26"/>
      <c r="Z36" s="26"/>
      <c r="AA36" s="26"/>
      <c r="AB36" s="5"/>
      <c r="AE36" s="5"/>
      <c r="AH36" s="5"/>
      <c r="AJ36" s="5"/>
    </row>
    <row r="37" spans="2:36" ht="15" customHeight="1" x14ac:dyDescent="0.25">
      <c r="B37" s="37"/>
      <c r="C37" s="16"/>
      <c r="D37" s="14"/>
      <c r="E37" s="26"/>
      <c r="F37" s="26"/>
      <c r="G37" s="26"/>
      <c r="I37" s="26"/>
      <c r="K37" s="26"/>
      <c r="Z37" s="26"/>
      <c r="AA37" s="26"/>
      <c r="AB37" s="5"/>
      <c r="AE37" s="5"/>
      <c r="AH37" s="5"/>
      <c r="AJ37" s="5"/>
    </row>
    <row r="38" spans="2:36" x14ac:dyDescent="0.25">
      <c r="B38" s="37"/>
      <c r="C38" s="16"/>
      <c r="D38" s="14"/>
      <c r="E38" s="26"/>
      <c r="F38" s="26"/>
      <c r="G38" s="26"/>
      <c r="I38" s="26"/>
      <c r="K38" s="26"/>
      <c r="Z38" s="26"/>
      <c r="AA38" s="26"/>
      <c r="AB38" s="5"/>
      <c r="AE38" s="5"/>
      <c r="AH38" s="5"/>
      <c r="AJ38" s="5"/>
    </row>
    <row r="39" spans="2:36" x14ac:dyDescent="0.25">
      <c r="B39" s="37"/>
      <c r="C39" s="16"/>
      <c r="D39" s="14"/>
      <c r="E39" s="26"/>
      <c r="F39" s="26"/>
      <c r="G39" s="26"/>
      <c r="I39" s="26"/>
      <c r="K39" s="26"/>
      <c r="Z39" s="26"/>
      <c r="AA39" s="26"/>
      <c r="AB39" s="5"/>
      <c r="AE39" s="5"/>
      <c r="AH39" s="5"/>
      <c r="AJ39" s="5"/>
    </row>
    <row r="40" spans="2:36" x14ac:dyDescent="0.25">
      <c r="B40" s="212"/>
      <c r="C40" s="212"/>
      <c r="D40" s="35"/>
      <c r="E40" s="35"/>
      <c r="F40" s="35"/>
      <c r="G40" s="35"/>
      <c r="H40" s="35"/>
      <c r="I40" s="7"/>
      <c r="K40" s="11"/>
      <c r="Y40" s="192"/>
      <c r="Z40" s="192"/>
      <c r="AA40" s="192"/>
      <c r="AB40" s="192"/>
      <c r="AC40" s="192"/>
      <c r="AJ40" s="35"/>
    </row>
    <row r="41" spans="2:36" x14ac:dyDescent="0.25">
      <c r="B41" s="204"/>
      <c r="C41" s="204"/>
      <c r="D41" s="36"/>
      <c r="E41" s="36"/>
      <c r="F41" s="36"/>
      <c r="G41" s="36"/>
      <c r="H41" s="36"/>
      <c r="I41" s="8"/>
      <c r="K41" s="12"/>
      <c r="Y41" s="193"/>
      <c r="Z41" s="193"/>
      <c r="AA41" s="193"/>
      <c r="AB41" s="193"/>
      <c r="AC41" s="193"/>
      <c r="AD41" s="193"/>
      <c r="AE41" s="193"/>
      <c r="AF41" s="193"/>
      <c r="AG41" s="193"/>
      <c r="AH41" s="57"/>
      <c r="AI41" s="57"/>
      <c r="AJ41" s="36"/>
    </row>
  </sheetData>
  <mergeCells count="10">
    <mergeCell ref="Y40:AC40"/>
    <mergeCell ref="B41:C41"/>
    <mergeCell ref="Y41:AC41"/>
    <mergeCell ref="AD41:AG41"/>
    <mergeCell ref="B6:B31"/>
    <mergeCell ref="C6:C31"/>
    <mergeCell ref="D6:D31"/>
    <mergeCell ref="B32:D33"/>
    <mergeCell ref="B34:C34"/>
    <mergeCell ref="B40:C40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zoomScale="90" zoomScaleNormal="90" workbookViewId="0">
      <pane xSplit="5" ySplit="5" topLeftCell="Q24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42578125" style="4" customWidth="1"/>
    <col min="8" max="8" width="5.7109375" style="4" bestFit="1" customWidth="1"/>
    <col min="9" max="9" width="6.140625" style="4" customWidth="1"/>
    <col min="10" max="11" width="5.5703125" style="4" customWidth="1"/>
    <col min="12" max="13" width="6.42578125" style="4" customWidth="1"/>
    <col min="14" max="14" width="5.5703125" style="4" customWidth="1"/>
    <col min="15" max="16" width="6.28515625" style="4" customWidth="1"/>
    <col min="17" max="17" width="5.5703125" style="4" customWidth="1"/>
    <col min="18" max="22" width="6.28515625" style="4" customWidth="1"/>
    <col min="23" max="23" width="5.5703125" style="4" customWidth="1"/>
    <col min="24" max="24" width="5.42578125" style="4" customWidth="1"/>
    <col min="25" max="25" width="5.7109375" style="4" bestFit="1" customWidth="1"/>
    <col min="26" max="26" width="6.140625" style="4" customWidth="1"/>
    <col min="27" max="28" width="5.5703125" style="4" customWidth="1"/>
    <col min="29" max="30" width="6.42578125" style="4" customWidth="1"/>
    <col min="31" max="31" width="5.5703125" style="4" customWidth="1"/>
    <col min="32" max="33" width="6.28515625" style="4" customWidth="1"/>
    <col min="34" max="34" width="5.5703125" style="4" customWidth="1"/>
    <col min="35" max="35" width="6.28515625" style="4" customWidth="1"/>
    <col min="36" max="36" width="16.28515625" customWidth="1"/>
  </cols>
  <sheetData>
    <row r="1" spans="2:36" ht="15.75" x14ac:dyDescent="0.25">
      <c r="B1" s="3" t="s">
        <v>64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x14ac:dyDescent="0.25">
      <c r="B6" s="206" t="s">
        <v>61</v>
      </c>
      <c r="C6" s="208" t="s">
        <v>62</v>
      </c>
      <c r="D6" s="208" t="s">
        <v>63</v>
      </c>
      <c r="E6" s="25" t="s">
        <v>202</v>
      </c>
      <c r="F6" s="22">
        <v>93</v>
      </c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2"/>
      <c r="X6" s="22"/>
      <c r="Y6" s="22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93</v>
      </c>
    </row>
    <row r="7" spans="2:36" x14ac:dyDescent="0.25">
      <c r="B7" s="206"/>
      <c r="C7" s="208"/>
      <c r="D7" s="208"/>
      <c r="E7" s="25" t="s">
        <v>203</v>
      </c>
      <c r="F7" s="22"/>
      <c r="G7" s="22">
        <v>51</v>
      </c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2"/>
      <c r="X7" s="22"/>
      <c r="Y7" s="22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51</v>
      </c>
    </row>
    <row r="8" spans="2:36" x14ac:dyDescent="0.25">
      <c r="B8" s="206"/>
      <c r="C8" s="208"/>
      <c r="D8" s="208"/>
      <c r="E8" s="25" t="s">
        <v>204</v>
      </c>
      <c r="F8" s="22"/>
      <c r="G8" s="22"/>
      <c r="H8" s="22">
        <v>48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2"/>
      <c r="X8" s="22"/>
      <c r="Y8" s="22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48</v>
      </c>
    </row>
    <row r="9" spans="2:36" x14ac:dyDescent="0.25">
      <c r="B9" s="206"/>
      <c r="C9" s="208"/>
      <c r="D9" s="208"/>
      <c r="E9" s="25" t="s">
        <v>205</v>
      </c>
      <c r="F9" s="22"/>
      <c r="G9" s="22"/>
      <c r="H9" s="22"/>
      <c r="I9" s="23">
        <v>30</v>
      </c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2"/>
      <c r="X9" s="22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30</v>
      </c>
    </row>
    <row r="10" spans="2:36" x14ac:dyDescent="0.25">
      <c r="B10" s="206"/>
      <c r="C10" s="208"/>
      <c r="D10" s="208"/>
      <c r="E10" s="25" t="s">
        <v>206</v>
      </c>
      <c r="F10" s="22"/>
      <c r="G10" s="22"/>
      <c r="H10" s="22"/>
      <c r="I10" s="23"/>
      <c r="J10" s="23">
        <v>42</v>
      </c>
      <c r="K10" s="2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2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42</v>
      </c>
    </row>
    <row r="11" spans="2:36" x14ac:dyDescent="0.25">
      <c r="B11" s="206"/>
      <c r="C11" s="208"/>
      <c r="D11" s="208"/>
      <c r="E11" s="25" t="s">
        <v>207</v>
      </c>
      <c r="F11" s="22"/>
      <c r="G11" s="22"/>
      <c r="H11" s="22"/>
      <c r="I11" s="23"/>
      <c r="J11" s="23"/>
      <c r="K11" s="23">
        <v>35</v>
      </c>
      <c r="L11" s="22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2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35</v>
      </c>
    </row>
    <row r="12" spans="2:36" x14ac:dyDescent="0.25">
      <c r="B12" s="206"/>
      <c r="C12" s="208"/>
      <c r="D12" s="208"/>
      <c r="E12" s="25" t="s">
        <v>208</v>
      </c>
      <c r="F12" s="22"/>
      <c r="G12" s="22"/>
      <c r="H12" s="22"/>
      <c r="I12" s="23"/>
      <c r="J12" s="23"/>
      <c r="K12" s="23"/>
      <c r="L12" s="23"/>
      <c r="M12" s="22">
        <v>80</v>
      </c>
      <c r="N12" s="23"/>
      <c r="O12" s="23"/>
      <c r="P12" s="23"/>
      <c r="Q12" s="23"/>
      <c r="R12" s="23"/>
      <c r="S12" s="23"/>
      <c r="T12" s="23"/>
      <c r="U12" s="23"/>
      <c r="V12" s="23"/>
      <c r="W12" s="22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80</v>
      </c>
    </row>
    <row r="13" spans="2:36" x14ac:dyDescent="0.25">
      <c r="B13" s="206"/>
      <c r="C13" s="208"/>
      <c r="D13" s="208"/>
      <c r="E13" s="25" t="s">
        <v>209</v>
      </c>
      <c r="F13" s="22"/>
      <c r="G13" s="22"/>
      <c r="H13" s="22"/>
      <c r="I13" s="23"/>
      <c r="J13" s="23"/>
      <c r="K13" s="23"/>
      <c r="L13" s="23"/>
      <c r="M13" s="23"/>
      <c r="N13" s="22">
        <v>29</v>
      </c>
      <c r="O13" s="23"/>
      <c r="P13" s="23"/>
      <c r="Q13" s="23"/>
      <c r="R13" s="23"/>
      <c r="S13" s="23"/>
      <c r="T13" s="23"/>
      <c r="U13" s="23"/>
      <c r="V13" s="23"/>
      <c r="W13" s="22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29</v>
      </c>
    </row>
    <row r="14" spans="2:36" x14ac:dyDescent="0.25">
      <c r="B14" s="206"/>
      <c r="C14" s="208"/>
      <c r="D14" s="208"/>
      <c r="E14" s="25" t="s">
        <v>210</v>
      </c>
      <c r="F14" s="22"/>
      <c r="G14" s="22"/>
      <c r="H14" s="22"/>
      <c r="I14" s="23"/>
      <c r="J14" s="23"/>
      <c r="K14" s="23"/>
      <c r="L14" s="23"/>
      <c r="M14" s="23"/>
      <c r="N14" s="22"/>
      <c r="O14" s="22">
        <v>56</v>
      </c>
      <c r="P14" s="23"/>
      <c r="Q14" s="23"/>
      <c r="R14" s="23"/>
      <c r="S14" s="23"/>
      <c r="T14" s="23"/>
      <c r="U14" s="23"/>
      <c r="V14" s="23"/>
      <c r="W14" s="22"/>
      <c r="X14" s="22"/>
      <c r="Y14" s="22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56</v>
      </c>
    </row>
    <row r="15" spans="2:36" x14ac:dyDescent="0.25">
      <c r="B15" s="206"/>
      <c r="C15" s="208"/>
      <c r="D15" s="208"/>
      <c r="E15" s="25" t="s">
        <v>211</v>
      </c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>
        <v>29</v>
      </c>
      <c r="Q15" s="22"/>
      <c r="R15" s="23"/>
      <c r="S15" s="23"/>
      <c r="T15" s="23"/>
      <c r="U15" s="23"/>
      <c r="V15" s="23"/>
      <c r="W15" s="22"/>
      <c r="X15" s="22"/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29</v>
      </c>
    </row>
    <row r="16" spans="2:36" x14ac:dyDescent="0.25">
      <c r="B16" s="206"/>
      <c r="C16" s="208"/>
      <c r="D16" s="208"/>
      <c r="E16" s="25" t="s">
        <v>212</v>
      </c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2">
        <v>37</v>
      </c>
      <c r="R16" s="22"/>
      <c r="S16" s="23"/>
      <c r="T16" s="23"/>
      <c r="U16" s="23"/>
      <c r="V16" s="23"/>
      <c r="W16" s="22"/>
      <c r="X16" s="22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37</v>
      </c>
    </row>
    <row r="17" spans="2:36" x14ac:dyDescent="0.25">
      <c r="B17" s="206"/>
      <c r="C17" s="208"/>
      <c r="D17" s="208"/>
      <c r="E17" s="25" t="s">
        <v>213</v>
      </c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2"/>
      <c r="R17" s="23">
        <v>32</v>
      </c>
      <c r="S17" s="22"/>
      <c r="T17" s="23"/>
      <c r="U17" s="23"/>
      <c r="V17" s="23"/>
      <c r="W17" s="22"/>
      <c r="X17" s="22"/>
      <c r="Y17" s="22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32</v>
      </c>
    </row>
    <row r="18" spans="2:36" x14ac:dyDescent="0.25">
      <c r="B18" s="206"/>
      <c r="C18" s="208"/>
      <c r="D18" s="208"/>
      <c r="E18" s="25" t="s">
        <v>214</v>
      </c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2"/>
      <c r="R18" s="23"/>
      <c r="S18" s="23"/>
      <c r="T18" s="22">
        <v>73</v>
      </c>
      <c r="U18" s="23"/>
      <c r="V18" s="23"/>
      <c r="W18" s="22"/>
      <c r="X18" s="22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73</v>
      </c>
    </row>
    <row r="19" spans="2:36" x14ac:dyDescent="0.25">
      <c r="B19" s="206"/>
      <c r="C19" s="208"/>
      <c r="D19" s="208"/>
      <c r="E19" s="25" t="s">
        <v>215</v>
      </c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2"/>
      <c r="R19" s="23"/>
      <c r="S19" s="23"/>
      <c r="T19" s="23"/>
      <c r="U19" s="22">
        <v>37</v>
      </c>
      <c r="V19" s="23"/>
      <c r="W19" s="22"/>
      <c r="X19" s="22"/>
      <c r="Y19" s="22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37</v>
      </c>
    </row>
    <row r="20" spans="2:36" x14ac:dyDescent="0.25">
      <c r="B20" s="206"/>
      <c r="C20" s="208"/>
      <c r="D20" s="208"/>
      <c r="E20" s="25" t="s">
        <v>216</v>
      </c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2"/>
      <c r="R20" s="23"/>
      <c r="S20" s="22"/>
      <c r="T20" s="23"/>
      <c r="U20" s="23"/>
      <c r="V20" s="23">
        <v>41</v>
      </c>
      <c r="W20" s="22"/>
      <c r="X20" s="22"/>
      <c r="Y20" s="22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>
        <v>41</v>
      </c>
    </row>
    <row r="21" spans="2:36" x14ac:dyDescent="0.25">
      <c r="B21" s="206"/>
      <c r="C21" s="208"/>
      <c r="D21" s="208"/>
      <c r="E21" s="25" t="s">
        <v>217</v>
      </c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2"/>
      <c r="R21" s="23"/>
      <c r="S21" s="23"/>
      <c r="T21" s="22"/>
      <c r="U21" s="23"/>
      <c r="V21" s="23"/>
      <c r="W21" s="22">
        <v>26</v>
      </c>
      <c r="X21" s="22"/>
      <c r="Y21" s="22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>
        <v>26</v>
      </c>
    </row>
    <row r="22" spans="2:36" x14ac:dyDescent="0.25">
      <c r="B22" s="206"/>
      <c r="C22" s="208"/>
      <c r="D22" s="208"/>
      <c r="E22" s="25" t="s">
        <v>218</v>
      </c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2"/>
      <c r="R22" s="23"/>
      <c r="S22" s="23"/>
      <c r="T22" s="23"/>
      <c r="U22" s="22"/>
      <c r="V22" s="23"/>
      <c r="W22" s="22"/>
      <c r="X22" s="22">
        <v>39</v>
      </c>
      <c r="Y22" s="22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>
        <v>39</v>
      </c>
    </row>
    <row r="23" spans="2:36" x14ac:dyDescent="0.25">
      <c r="B23" s="206"/>
      <c r="C23" s="208"/>
      <c r="D23" s="208"/>
      <c r="E23" s="25" t="s">
        <v>219</v>
      </c>
      <c r="F23" s="22"/>
      <c r="G23" s="22"/>
      <c r="H23" s="22"/>
      <c r="I23" s="23"/>
      <c r="J23" s="23"/>
      <c r="K23" s="23"/>
      <c r="L23" s="23"/>
      <c r="M23" s="23"/>
      <c r="N23" s="23"/>
      <c r="O23" s="23"/>
      <c r="P23" s="23"/>
      <c r="Q23" s="22"/>
      <c r="R23" s="23"/>
      <c r="S23" s="23"/>
      <c r="T23" s="23"/>
      <c r="U23" s="23"/>
      <c r="V23" s="22"/>
      <c r="W23" s="22"/>
      <c r="X23" s="22"/>
      <c r="Y23" s="22">
        <v>27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>
        <v>27</v>
      </c>
    </row>
    <row r="24" spans="2:36" x14ac:dyDescent="0.25">
      <c r="B24" s="206"/>
      <c r="C24" s="208"/>
      <c r="D24" s="208"/>
      <c r="E24" s="25" t="s">
        <v>220</v>
      </c>
      <c r="F24" s="22"/>
      <c r="G24" s="22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2"/>
      <c r="X24" s="22"/>
      <c r="Y24" s="22"/>
      <c r="Z24" s="23"/>
      <c r="AA24" s="23">
        <v>70</v>
      </c>
      <c r="AB24" s="23"/>
      <c r="AC24" s="23"/>
      <c r="AD24" s="23"/>
      <c r="AE24" s="23"/>
      <c r="AF24" s="23"/>
      <c r="AG24" s="23"/>
      <c r="AH24" s="23"/>
      <c r="AI24" s="23"/>
      <c r="AJ24" s="23">
        <v>70</v>
      </c>
    </row>
    <row r="25" spans="2:36" x14ac:dyDescent="0.25">
      <c r="B25" s="206"/>
      <c r="C25" s="208"/>
      <c r="D25" s="208"/>
      <c r="E25" s="25" t="s">
        <v>221</v>
      </c>
      <c r="F25" s="22"/>
      <c r="G25" s="22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2"/>
      <c r="X25" s="22"/>
      <c r="Y25" s="22"/>
      <c r="Z25" s="22"/>
      <c r="AA25" s="23"/>
      <c r="AB25" s="23">
        <v>34</v>
      </c>
      <c r="AC25" s="23"/>
      <c r="AD25" s="23"/>
      <c r="AE25" s="23"/>
      <c r="AF25" s="23"/>
      <c r="AG25" s="23"/>
      <c r="AH25" s="23"/>
      <c r="AI25" s="23"/>
      <c r="AJ25" s="23">
        <v>34</v>
      </c>
    </row>
    <row r="26" spans="2:36" x14ac:dyDescent="0.25">
      <c r="B26" s="206"/>
      <c r="C26" s="208"/>
      <c r="D26" s="208"/>
      <c r="E26" s="25" t="s">
        <v>222</v>
      </c>
      <c r="F26" s="22"/>
      <c r="G26" s="22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2"/>
      <c r="X26" s="22"/>
      <c r="Y26" s="22"/>
      <c r="Z26" s="22"/>
      <c r="AA26" s="23"/>
      <c r="AB26" s="22"/>
      <c r="AC26" s="23">
        <v>38</v>
      </c>
      <c r="AD26" s="23"/>
      <c r="AE26" s="23"/>
      <c r="AF26" s="23"/>
      <c r="AG26" s="23"/>
      <c r="AH26" s="23"/>
      <c r="AI26" s="23"/>
      <c r="AJ26" s="23">
        <v>38</v>
      </c>
    </row>
    <row r="27" spans="2:36" x14ac:dyDescent="0.25">
      <c r="B27" s="206"/>
      <c r="C27" s="208"/>
      <c r="D27" s="208"/>
      <c r="E27" s="25" t="s">
        <v>223</v>
      </c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2"/>
      <c r="X27" s="22"/>
      <c r="Y27" s="22"/>
      <c r="Z27" s="22"/>
      <c r="AA27" s="23"/>
      <c r="AB27" s="23"/>
      <c r="AC27" s="22"/>
      <c r="AD27" s="23">
        <v>55</v>
      </c>
      <c r="AE27" s="23"/>
      <c r="AF27" s="23"/>
      <c r="AG27" s="23"/>
      <c r="AH27" s="23"/>
      <c r="AI27" s="23"/>
      <c r="AJ27" s="23">
        <v>55</v>
      </c>
    </row>
    <row r="28" spans="2:36" x14ac:dyDescent="0.25">
      <c r="B28" s="206"/>
      <c r="C28" s="208"/>
      <c r="D28" s="208"/>
      <c r="E28" s="25" t="s">
        <v>224</v>
      </c>
      <c r="F28" s="22"/>
      <c r="G28" s="22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2"/>
      <c r="X28" s="22"/>
      <c r="Y28" s="22"/>
      <c r="Z28" s="23"/>
      <c r="AA28" s="23"/>
      <c r="AB28" s="23"/>
      <c r="AC28" s="23"/>
      <c r="AD28" s="23"/>
      <c r="AE28" s="22">
        <v>25</v>
      </c>
      <c r="AF28" s="23"/>
      <c r="AG28" s="23"/>
      <c r="AH28" s="23"/>
      <c r="AI28" s="23"/>
      <c r="AJ28" s="23">
        <v>25</v>
      </c>
    </row>
    <row r="29" spans="2:36" x14ac:dyDescent="0.25">
      <c r="B29" s="206"/>
      <c r="C29" s="208"/>
      <c r="D29" s="208"/>
      <c r="E29" s="25" t="s">
        <v>225</v>
      </c>
      <c r="F29" s="22"/>
      <c r="G29" s="22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2"/>
      <c r="X29" s="22"/>
      <c r="Y29" s="22"/>
      <c r="Z29" s="23"/>
      <c r="AA29" s="23"/>
      <c r="AB29" s="23"/>
      <c r="AC29" s="23"/>
      <c r="AD29" s="23"/>
      <c r="AE29" s="22"/>
      <c r="AF29" s="22">
        <v>38</v>
      </c>
      <c r="AG29" s="23"/>
      <c r="AH29" s="23"/>
      <c r="AI29" s="23"/>
      <c r="AJ29" s="23">
        <v>38</v>
      </c>
    </row>
    <row r="30" spans="2:36" x14ac:dyDescent="0.25">
      <c r="B30" s="206"/>
      <c r="C30" s="208"/>
      <c r="D30" s="208"/>
      <c r="E30" s="25" t="s">
        <v>226</v>
      </c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2"/>
      <c r="X30" s="22"/>
      <c r="Y30" s="22"/>
      <c r="Z30" s="23"/>
      <c r="AA30" s="23"/>
      <c r="AB30" s="23"/>
      <c r="AC30" s="23"/>
      <c r="AD30" s="23"/>
      <c r="AE30" s="22"/>
      <c r="AF30" s="23"/>
      <c r="AG30" s="22"/>
      <c r="AH30" s="23">
        <v>58</v>
      </c>
      <c r="AI30" s="23"/>
      <c r="AJ30" s="23">
        <v>58</v>
      </c>
    </row>
    <row r="31" spans="2:36" x14ac:dyDescent="0.25">
      <c r="B31" s="206"/>
      <c r="C31" s="208"/>
      <c r="D31" s="208"/>
      <c r="E31" s="25" t="s">
        <v>227</v>
      </c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2"/>
      <c r="X31" s="22"/>
      <c r="Y31" s="22"/>
      <c r="Z31" s="23"/>
      <c r="AA31" s="23"/>
      <c r="AB31" s="23"/>
      <c r="AC31" s="23"/>
      <c r="AD31" s="23"/>
      <c r="AE31" s="22"/>
      <c r="AF31" s="23"/>
      <c r="AG31" s="23"/>
      <c r="AH31" s="22"/>
      <c r="AI31" s="23">
        <v>32</v>
      </c>
      <c r="AJ31" s="23">
        <v>32</v>
      </c>
    </row>
    <row r="32" spans="2:36" s="2" customFormat="1" x14ac:dyDescent="0.25">
      <c r="B32" s="209" t="s">
        <v>65</v>
      </c>
      <c r="C32" s="209"/>
      <c r="D32" s="209"/>
      <c r="E32" s="24"/>
      <c r="F32" s="19">
        <v>93</v>
      </c>
      <c r="G32" s="19">
        <v>51</v>
      </c>
      <c r="H32" s="19">
        <v>48</v>
      </c>
      <c r="I32" s="19">
        <v>30</v>
      </c>
      <c r="J32" s="19">
        <v>42</v>
      </c>
      <c r="K32" s="19">
        <v>35</v>
      </c>
      <c r="L32" s="19"/>
      <c r="M32" s="19">
        <v>80</v>
      </c>
      <c r="N32" s="19">
        <v>29</v>
      </c>
      <c r="O32" s="19">
        <v>56</v>
      </c>
      <c r="P32" s="19">
        <v>29</v>
      </c>
      <c r="Q32" s="19">
        <v>37</v>
      </c>
      <c r="R32" s="19">
        <v>32</v>
      </c>
      <c r="S32" s="19"/>
      <c r="T32" s="19">
        <v>73</v>
      </c>
      <c r="U32" s="19">
        <v>37</v>
      </c>
      <c r="V32" s="19">
        <v>41</v>
      </c>
      <c r="W32" s="19">
        <v>26</v>
      </c>
      <c r="X32" s="19">
        <v>39</v>
      </c>
      <c r="Y32" s="19">
        <v>27</v>
      </c>
      <c r="Z32" s="19"/>
      <c r="AA32" s="19">
        <v>70</v>
      </c>
      <c r="AB32" s="19">
        <v>34</v>
      </c>
      <c r="AC32" s="19">
        <v>38</v>
      </c>
      <c r="AD32" s="19">
        <v>55</v>
      </c>
      <c r="AE32" s="19">
        <v>25</v>
      </c>
      <c r="AF32" s="19">
        <v>38</v>
      </c>
      <c r="AG32" s="19"/>
      <c r="AH32" s="19">
        <v>58</v>
      </c>
      <c r="AI32" s="19">
        <v>32</v>
      </c>
      <c r="AJ32" s="19">
        <v>1155</v>
      </c>
    </row>
    <row r="33" spans="2:36" x14ac:dyDescent="0.25">
      <c r="B33" s="210"/>
      <c r="C33" s="210"/>
      <c r="D33" s="210"/>
      <c r="E33" s="20"/>
      <c r="F33" s="19">
        <f t="shared" ref="F33:AJ33" si="0">SUM(F6:F31)</f>
        <v>93</v>
      </c>
      <c r="G33" s="19">
        <f t="shared" si="0"/>
        <v>51</v>
      </c>
      <c r="H33" s="19">
        <f t="shared" si="0"/>
        <v>48</v>
      </c>
      <c r="I33" s="19">
        <f t="shared" si="0"/>
        <v>30</v>
      </c>
      <c r="J33" s="19">
        <f t="shared" si="0"/>
        <v>42</v>
      </c>
      <c r="K33" s="19">
        <f t="shared" si="0"/>
        <v>35</v>
      </c>
      <c r="L33" s="19">
        <f t="shared" si="0"/>
        <v>0</v>
      </c>
      <c r="M33" s="19">
        <f t="shared" si="0"/>
        <v>80</v>
      </c>
      <c r="N33" s="19">
        <f t="shared" si="0"/>
        <v>29</v>
      </c>
      <c r="O33" s="19">
        <f t="shared" si="0"/>
        <v>56</v>
      </c>
      <c r="P33" s="19">
        <f t="shared" si="0"/>
        <v>29</v>
      </c>
      <c r="Q33" s="19">
        <f t="shared" si="0"/>
        <v>37</v>
      </c>
      <c r="R33" s="19">
        <f t="shared" si="0"/>
        <v>32</v>
      </c>
      <c r="S33" s="19">
        <f t="shared" si="0"/>
        <v>0</v>
      </c>
      <c r="T33" s="19">
        <f t="shared" si="0"/>
        <v>73</v>
      </c>
      <c r="U33" s="19">
        <f t="shared" si="0"/>
        <v>37</v>
      </c>
      <c r="V33" s="19">
        <f t="shared" si="0"/>
        <v>41</v>
      </c>
      <c r="W33" s="19">
        <f t="shared" si="0"/>
        <v>26</v>
      </c>
      <c r="X33" s="19">
        <f t="shared" si="0"/>
        <v>39</v>
      </c>
      <c r="Y33" s="19">
        <f t="shared" si="0"/>
        <v>27</v>
      </c>
      <c r="Z33" s="19">
        <f t="shared" si="0"/>
        <v>0</v>
      </c>
      <c r="AA33" s="19">
        <f t="shared" si="0"/>
        <v>70</v>
      </c>
      <c r="AB33" s="19">
        <f t="shared" si="0"/>
        <v>34</v>
      </c>
      <c r="AC33" s="19">
        <f t="shared" si="0"/>
        <v>38</v>
      </c>
      <c r="AD33" s="19">
        <f t="shared" si="0"/>
        <v>55</v>
      </c>
      <c r="AE33" s="19">
        <f t="shared" si="0"/>
        <v>25</v>
      </c>
      <c r="AF33" s="19">
        <f t="shared" si="0"/>
        <v>38</v>
      </c>
      <c r="AG33" s="19">
        <f t="shared" si="0"/>
        <v>0</v>
      </c>
      <c r="AH33" s="19">
        <f t="shared" si="0"/>
        <v>58</v>
      </c>
      <c r="AI33" s="19">
        <f t="shared" si="0"/>
        <v>32</v>
      </c>
      <c r="AJ33" s="19">
        <f t="shared" si="0"/>
        <v>1155</v>
      </c>
    </row>
    <row r="34" spans="2:36" x14ac:dyDescent="0.25">
      <c r="B34" s="211"/>
      <c r="C34" s="211"/>
      <c r="D34" s="61"/>
      <c r="E34" s="61"/>
      <c r="L34" s="5"/>
      <c r="M34" s="61"/>
      <c r="N34" s="61"/>
      <c r="Q34" s="61"/>
      <c r="T34" s="6"/>
      <c r="U34" s="6"/>
      <c r="V34" s="6"/>
      <c r="AC34" s="5"/>
      <c r="AD34" s="61"/>
      <c r="AE34" s="61"/>
      <c r="AH34" s="61"/>
      <c r="AJ34" s="61"/>
    </row>
    <row r="35" spans="2:36" x14ac:dyDescent="0.25">
      <c r="B35" s="62"/>
      <c r="C35" s="16"/>
      <c r="D35" s="14"/>
      <c r="E35" s="61"/>
      <c r="L35" s="6"/>
      <c r="M35" s="6"/>
      <c r="N35" s="5"/>
      <c r="Q35" s="5"/>
      <c r="T35" s="61"/>
      <c r="U35" s="61"/>
      <c r="V35" s="61"/>
      <c r="AC35" s="6"/>
      <c r="AD35" s="6"/>
      <c r="AE35" s="5"/>
      <c r="AH35" s="5"/>
      <c r="AJ35" s="5"/>
    </row>
    <row r="36" spans="2:36" x14ac:dyDescent="0.25">
      <c r="B36" s="62"/>
      <c r="C36" s="16"/>
      <c r="D36" s="14"/>
      <c r="E36" s="61"/>
      <c r="L36" s="61"/>
      <c r="M36" s="61"/>
      <c r="N36" s="5"/>
      <c r="Q36" s="5"/>
      <c r="T36" s="61"/>
      <c r="U36" s="61"/>
      <c r="V36" s="61"/>
      <c r="AC36" s="61"/>
      <c r="AD36" s="61"/>
      <c r="AE36" s="5"/>
      <c r="AH36" s="5"/>
      <c r="AJ36" s="5"/>
    </row>
    <row r="37" spans="2:36" ht="15" customHeight="1" x14ac:dyDescent="0.25">
      <c r="B37" s="62"/>
      <c r="C37" s="16"/>
      <c r="D37" s="14"/>
      <c r="E37" s="61"/>
      <c r="L37" s="61"/>
      <c r="M37" s="61"/>
      <c r="N37" s="5"/>
      <c r="Q37" s="5"/>
      <c r="T37" s="61"/>
      <c r="U37" s="61"/>
      <c r="V37" s="61"/>
      <c r="AC37" s="61"/>
      <c r="AD37" s="61"/>
      <c r="AE37" s="5"/>
      <c r="AH37" s="5"/>
      <c r="AJ37" s="5"/>
    </row>
    <row r="38" spans="2:36" x14ac:dyDescent="0.25">
      <c r="B38" s="62"/>
      <c r="C38" s="16"/>
      <c r="D38" s="14"/>
      <c r="E38" s="61"/>
      <c r="L38" s="61"/>
      <c r="M38" s="61"/>
      <c r="N38" s="5"/>
      <c r="Q38" s="5"/>
      <c r="T38" s="61"/>
      <c r="U38" s="61"/>
      <c r="V38" s="61"/>
      <c r="AC38" s="61"/>
      <c r="AD38" s="61"/>
      <c r="AE38" s="5"/>
      <c r="AH38" s="5"/>
      <c r="AJ38" s="5"/>
    </row>
    <row r="39" spans="2:36" x14ac:dyDescent="0.25">
      <c r="B39" s="62"/>
      <c r="C39" s="16"/>
      <c r="D39" s="14"/>
      <c r="E39" s="61"/>
      <c r="L39" s="61"/>
      <c r="M39" s="61"/>
      <c r="N39" s="5"/>
      <c r="Q39" s="5"/>
      <c r="T39" s="61"/>
      <c r="U39" s="61"/>
      <c r="V39" s="61"/>
      <c r="AC39" s="61"/>
      <c r="AD39" s="61"/>
      <c r="AE39" s="5"/>
      <c r="AH39" s="5"/>
      <c r="AJ39" s="5"/>
    </row>
    <row r="40" spans="2:36" x14ac:dyDescent="0.25">
      <c r="B40" s="212"/>
      <c r="C40" s="212"/>
      <c r="D40" s="60"/>
      <c r="E40" s="60"/>
      <c r="K40" s="192"/>
      <c r="L40" s="192"/>
      <c r="M40" s="192"/>
      <c r="N40" s="192"/>
      <c r="O40" s="192"/>
      <c r="T40" s="7"/>
      <c r="U40" s="7"/>
      <c r="V40" s="7"/>
      <c r="AB40" s="192"/>
      <c r="AC40" s="192"/>
      <c r="AD40" s="192"/>
      <c r="AE40" s="192"/>
      <c r="AF40" s="192"/>
      <c r="AJ40" s="60"/>
    </row>
    <row r="41" spans="2:36" x14ac:dyDescent="0.25">
      <c r="B41" s="204"/>
      <c r="C41" s="204"/>
      <c r="D41" s="59"/>
      <c r="E41" s="59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59"/>
      <c r="V41" s="59"/>
      <c r="AB41" s="193"/>
      <c r="AC41" s="193"/>
      <c r="AD41" s="193"/>
      <c r="AE41" s="193"/>
      <c r="AF41" s="193"/>
      <c r="AG41" s="59"/>
      <c r="AH41" s="59"/>
      <c r="AI41" s="59"/>
      <c r="AJ41" s="59"/>
    </row>
  </sheetData>
  <mergeCells count="12">
    <mergeCell ref="K40:O40"/>
    <mergeCell ref="AB40:AF40"/>
    <mergeCell ref="B41:C41"/>
    <mergeCell ref="K41:O41"/>
    <mergeCell ref="P41:T41"/>
    <mergeCell ref="AB41:AF41"/>
    <mergeCell ref="B40:C40"/>
    <mergeCell ref="B6:B31"/>
    <mergeCell ref="C6:C31"/>
    <mergeCell ref="D6:D31"/>
    <mergeCell ref="B32:D33"/>
    <mergeCell ref="B34:C34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8"/>
  <sheetViews>
    <sheetView zoomScale="90" zoomScaleNormal="90"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B2" sqref="B2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34.710937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1" width="6.28515625" style="4" customWidth="1"/>
    <col min="32" max="32" width="5.7109375" style="4" customWidth="1"/>
    <col min="33" max="33" width="5.42578125" style="4" customWidth="1"/>
    <col min="34" max="34" width="6.28515625" style="4" customWidth="1"/>
    <col min="35" max="35" width="5.7109375" style="4" customWidth="1"/>
    <col min="36" max="36" width="16.28515625" customWidth="1"/>
  </cols>
  <sheetData>
    <row r="1" spans="2:36" ht="15.75" x14ac:dyDescent="0.25">
      <c r="B1" s="3" t="s">
        <v>66</v>
      </c>
      <c r="C1" s="15"/>
      <c r="D1" s="13"/>
    </row>
    <row r="2" spans="2:36" ht="15.75" x14ac:dyDescent="0.25">
      <c r="B2" s="3" t="s">
        <v>122</v>
      </c>
      <c r="C2" s="15"/>
      <c r="D2" s="13"/>
    </row>
    <row r="3" spans="2:36" ht="15.75" x14ac:dyDescent="0.25">
      <c r="B3" s="3" t="s">
        <v>13</v>
      </c>
      <c r="C3" s="15"/>
      <c r="D3" s="13"/>
    </row>
    <row r="5" spans="2:36" ht="30" customHeight="1" x14ac:dyDescent="0.25">
      <c r="B5" s="9" t="s">
        <v>0</v>
      </c>
      <c r="C5" s="9" t="s">
        <v>1</v>
      </c>
      <c r="D5" s="9" t="s">
        <v>18</v>
      </c>
      <c r="E5" s="10" t="s">
        <v>11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47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9" t="s">
        <v>12</v>
      </c>
    </row>
    <row r="6" spans="2:36" ht="15" customHeight="1" x14ac:dyDescent="0.25">
      <c r="B6" s="205" t="s">
        <v>67</v>
      </c>
      <c r="C6" s="207" t="s">
        <v>68</v>
      </c>
      <c r="D6" s="207" t="s">
        <v>69</v>
      </c>
      <c r="E6" s="25" t="s">
        <v>228</v>
      </c>
      <c r="F6" s="21">
        <v>14</v>
      </c>
      <c r="G6" s="22"/>
      <c r="H6" s="22"/>
      <c r="I6" s="22"/>
      <c r="J6" s="22"/>
      <c r="K6" s="22"/>
      <c r="L6" s="45"/>
      <c r="M6" s="51"/>
      <c r="N6" s="46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14</v>
      </c>
    </row>
    <row r="7" spans="2:36" ht="15" customHeight="1" x14ac:dyDescent="0.25">
      <c r="B7" s="206"/>
      <c r="C7" s="208"/>
      <c r="D7" s="208"/>
      <c r="E7" s="25" t="s">
        <v>229</v>
      </c>
      <c r="F7" s="21"/>
      <c r="G7" s="22"/>
      <c r="H7" s="22">
        <v>35</v>
      </c>
      <c r="I7" s="22"/>
      <c r="J7" s="22"/>
      <c r="K7" s="22"/>
      <c r="L7" s="45"/>
      <c r="M7" s="51"/>
      <c r="N7" s="46"/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35</v>
      </c>
    </row>
    <row r="8" spans="2:36" ht="15" customHeight="1" x14ac:dyDescent="0.25">
      <c r="B8" s="206"/>
      <c r="C8" s="208"/>
      <c r="D8" s="208"/>
      <c r="E8" s="25" t="s">
        <v>230</v>
      </c>
      <c r="F8" s="21"/>
      <c r="G8" s="22"/>
      <c r="H8" s="22"/>
      <c r="I8" s="22"/>
      <c r="J8" s="22">
        <v>33</v>
      </c>
      <c r="K8" s="22"/>
      <c r="L8" s="45"/>
      <c r="M8" s="51"/>
      <c r="N8" s="46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33</v>
      </c>
    </row>
    <row r="9" spans="2:36" ht="15" customHeight="1" x14ac:dyDescent="0.25">
      <c r="B9" s="206"/>
      <c r="C9" s="208"/>
      <c r="D9" s="208"/>
      <c r="E9" s="25" t="s">
        <v>231</v>
      </c>
      <c r="F9" s="21"/>
      <c r="G9" s="22"/>
      <c r="H9" s="22"/>
      <c r="I9" s="22"/>
      <c r="J9" s="22"/>
      <c r="K9" s="22"/>
      <c r="L9" s="45"/>
      <c r="M9" s="51">
        <v>28</v>
      </c>
      <c r="N9" s="46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28</v>
      </c>
    </row>
    <row r="10" spans="2:36" ht="15" customHeight="1" x14ac:dyDescent="0.25">
      <c r="B10" s="206"/>
      <c r="C10" s="208"/>
      <c r="D10" s="208"/>
      <c r="E10" s="25" t="s">
        <v>232</v>
      </c>
      <c r="F10" s="21"/>
      <c r="G10" s="22"/>
      <c r="H10" s="22"/>
      <c r="I10" s="22"/>
      <c r="J10" s="22"/>
      <c r="K10" s="22"/>
      <c r="L10" s="45"/>
      <c r="M10" s="51"/>
      <c r="N10" s="46"/>
      <c r="O10" s="22">
        <v>26</v>
      </c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26</v>
      </c>
    </row>
    <row r="11" spans="2:36" ht="15" customHeight="1" x14ac:dyDescent="0.25">
      <c r="B11" s="206"/>
      <c r="C11" s="208"/>
      <c r="D11" s="208"/>
      <c r="E11" s="25" t="s">
        <v>233</v>
      </c>
      <c r="F11" s="21"/>
      <c r="G11" s="22"/>
      <c r="H11" s="22"/>
      <c r="I11" s="22"/>
      <c r="J11" s="22"/>
      <c r="K11" s="22"/>
      <c r="L11" s="45"/>
      <c r="M11" s="51"/>
      <c r="N11" s="46"/>
      <c r="O11" s="22"/>
      <c r="P11" s="22"/>
      <c r="Q11" s="22">
        <v>31</v>
      </c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31</v>
      </c>
    </row>
    <row r="12" spans="2:36" ht="15" customHeight="1" x14ac:dyDescent="0.25">
      <c r="B12" s="206"/>
      <c r="C12" s="208"/>
      <c r="D12" s="208"/>
      <c r="E12" s="25" t="s">
        <v>234</v>
      </c>
      <c r="F12" s="21"/>
      <c r="G12" s="22"/>
      <c r="H12" s="22"/>
      <c r="I12" s="22"/>
      <c r="J12" s="22"/>
      <c r="K12" s="22"/>
      <c r="L12" s="45"/>
      <c r="M12" s="51"/>
      <c r="N12" s="46"/>
      <c r="O12" s="22"/>
      <c r="P12" s="22"/>
      <c r="Q12" s="22"/>
      <c r="R12" s="22"/>
      <c r="S12" s="22"/>
      <c r="T12" s="22">
        <v>23</v>
      </c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23</v>
      </c>
    </row>
    <row r="13" spans="2:36" ht="15" customHeight="1" x14ac:dyDescent="0.25">
      <c r="B13" s="206"/>
      <c r="C13" s="208"/>
      <c r="D13" s="208"/>
      <c r="E13" s="25" t="s">
        <v>235</v>
      </c>
      <c r="F13" s="21"/>
      <c r="G13" s="22"/>
      <c r="H13" s="22"/>
      <c r="I13" s="22"/>
      <c r="J13" s="22"/>
      <c r="K13" s="22"/>
      <c r="L13" s="45"/>
      <c r="M13" s="51"/>
      <c r="N13" s="46"/>
      <c r="O13" s="22"/>
      <c r="P13" s="22"/>
      <c r="Q13" s="22"/>
      <c r="R13" s="22"/>
      <c r="S13" s="22"/>
      <c r="T13" s="22"/>
      <c r="U13" s="22"/>
      <c r="V13" s="22">
        <v>31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31</v>
      </c>
    </row>
    <row r="14" spans="2:36" ht="15" customHeight="1" x14ac:dyDescent="0.25">
      <c r="B14" s="206"/>
      <c r="C14" s="208"/>
      <c r="D14" s="208"/>
      <c r="E14" s="25" t="s">
        <v>236</v>
      </c>
      <c r="F14" s="21"/>
      <c r="G14" s="22"/>
      <c r="H14" s="22"/>
      <c r="I14" s="22"/>
      <c r="J14" s="22"/>
      <c r="K14" s="22"/>
      <c r="L14" s="45"/>
      <c r="M14" s="51"/>
      <c r="N14" s="46"/>
      <c r="O14" s="22"/>
      <c r="P14" s="22"/>
      <c r="Q14" s="22"/>
      <c r="R14" s="22"/>
      <c r="S14" s="22"/>
      <c r="T14" s="22"/>
      <c r="U14" s="22"/>
      <c r="V14" s="22"/>
      <c r="W14" s="23"/>
      <c r="X14" s="23">
        <v>31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31</v>
      </c>
    </row>
    <row r="15" spans="2:36" ht="15" customHeight="1" x14ac:dyDescent="0.25">
      <c r="B15" s="206"/>
      <c r="C15" s="208"/>
      <c r="D15" s="208"/>
      <c r="E15" s="25" t="s">
        <v>237</v>
      </c>
      <c r="F15" s="21"/>
      <c r="G15" s="22"/>
      <c r="H15" s="22"/>
      <c r="I15" s="22"/>
      <c r="J15" s="22"/>
      <c r="K15" s="22"/>
      <c r="L15" s="45"/>
      <c r="M15" s="51"/>
      <c r="N15" s="46"/>
      <c r="O15" s="22"/>
      <c r="P15" s="22"/>
      <c r="Q15" s="22"/>
      <c r="R15" s="22"/>
      <c r="S15" s="22"/>
      <c r="T15" s="22"/>
      <c r="U15" s="22"/>
      <c r="V15" s="22"/>
      <c r="W15" s="23"/>
      <c r="X15" s="23"/>
      <c r="Y15" s="23"/>
      <c r="Z15" s="23"/>
      <c r="AA15" s="23">
        <v>14</v>
      </c>
      <c r="AB15" s="23"/>
      <c r="AC15" s="23"/>
      <c r="AD15" s="23"/>
      <c r="AE15" s="23"/>
      <c r="AF15" s="23"/>
      <c r="AG15" s="23"/>
      <c r="AH15" s="23"/>
      <c r="AI15" s="23"/>
      <c r="AJ15" s="23">
        <v>14</v>
      </c>
    </row>
    <row r="16" spans="2:36" ht="15" customHeight="1" x14ac:dyDescent="0.25">
      <c r="B16" s="206"/>
      <c r="C16" s="208"/>
      <c r="D16" s="208"/>
      <c r="E16" s="25" t="s">
        <v>238</v>
      </c>
      <c r="F16" s="21"/>
      <c r="G16" s="22"/>
      <c r="H16" s="22"/>
      <c r="I16" s="22"/>
      <c r="J16" s="22"/>
      <c r="K16" s="22"/>
      <c r="L16" s="45"/>
      <c r="M16" s="51"/>
      <c r="N16" s="46"/>
      <c r="O16" s="22"/>
      <c r="P16" s="22"/>
      <c r="Q16" s="22"/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23"/>
      <c r="AC16" s="23">
        <v>32</v>
      </c>
      <c r="AD16" s="23"/>
      <c r="AE16" s="23"/>
      <c r="AF16" s="23"/>
      <c r="AG16" s="23"/>
      <c r="AH16" s="23"/>
      <c r="AI16" s="23"/>
      <c r="AJ16" s="23">
        <v>32</v>
      </c>
    </row>
    <row r="17" spans="2:36" ht="15" customHeight="1" x14ac:dyDescent="0.25">
      <c r="B17" s="206"/>
      <c r="C17" s="208"/>
      <c r="D17" s="208"/>
      <c r="E17" s="25" t="s">
        <v>239</v>
      </c>
      <c r="F17" s="21"/>
      <c r="G17" s="22"/>
      <c r="H17" s="22"/>
      <c r="I17" s="22"/>
      <c r="J17" s="22"/>
      <c r="K17" s="22"/>
      <c r="L17" s="45"/>
      <c r="M17" s="51"/>
      <c r="N17" s="46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>
        <v>38</v>
      </c>
      <c r="AF17" s="23"/>
      <c r="AG17" s="23"/>
      <c r="AH17" s="23"/>
      <c r="AI17" s="23"/>
      <c r="AJ17" s="23">
        <v>38</v>
      </c>
    </row>
    <row r="18" spans="2:36" ht="15" customHeight="1" x14ac:dyDescent="0.25">
      <c r="B18" s="206"/>
      <c r="C18" s="208"/>
      <c r="D18" s="208"/>
      <c r="E18" s="25" t="s">
        <v>240</v>
      </c>
      <c r="F18" s="21"/>
      <c r="G18" s="22"/>
      <c r="H18" s="22"/>
      <c r="I18" s="22"/>
      <c r="J18" s="22"/>
      <c r="K18" s="22"/>
      <c r="L18" s="45"/>
      <c r="M18" s="51"/>
      <c r="N18" s="46"/>
      <c r="O18" s="22"/>
      <c r="P18" s="22"/>
      <c r="Q18" s="22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>
        <v>21</v>
      </c>
      <c r="AI18" s="23"/>
      <c r="AJ18" s="23">
        <v>21</v>
      </c>
    </row>
    <row r="19" spans="2:36" s="2" customFormat="1" x14ac:dyDescent="0.25">
      <c r="B19" s="209" t="s">
        <v>58</v>
      </c>
      <c r="C19" s="209"/>
      <c r="D19" s="209"/>
      <c r="E19" s="24"/>
      <c r="F19" s="19">
        <v>14</v>
      </c>
      <c r="G19" s="19"/>
      <c r="H19" s="19">
        <v>35</v>
      </c>
      <c r="I19" s="19"/>
      <c r="J19" s="19">
        <v>33</v>
      </c>
      <c r="K19" s="19"/>
      <c r="L19" s="19"/>
      <c r="M19" s="19">
        <v>28</v>
      </c>
      <c r="N19" s="19"/>
      <c r="O19" s="19">
        <v>26</v>
      </c>
      <c r="P19" s="19"/>
      <c r="Q19" s="19">
        <v>31</v>
      </c>
      <c r="R19" s="19"/>
      <c r="S19" s="19"/>
      <c r="T19" s="19">
        <v>23</v>
      </c>
      <c r="U19" s="19"/>
      <c r="V19" s="19">
        <v>31</v>
      </c>
      <c r="W19" s="19"/>
      <c r="X19" s="19">
        <v>31</v>
      </c>
      <c r="Y19" s="19"/>
      <c r="Z19" s="19"/>
      <c r="AA19" s="19">
        <v>14</v>
      </c>
      <c r="AB19" s="19"/>
      <c r="AC19" s="19">
        <v>32</v>
      </c>
      <c r="AD19" s="19"/>
      <c r="AE19" s="19">
        <v>38</v>
      </c>
      <c r="AF19" s="19"/>
      <c r="AG19" s="19"/>
      <c r="AH19" s="19">
        <v>21</v>
      </c>
      <c r="AI19" s="19"/>
      <c r="AJ19" s="19">
        <v>357</v>
      </c>
    </row>
    <row r="20" spans="2:36" x14ac:dyDescent="0.25">
      <c r="B20" s="210"/>
      <c r="C20" s="210"/>
      <c r="D20" s="210"/>
      <c r="E20" s="20"/>
      <c r="F20" s="19">
        <f t="shared" ref="F20:AI20" si="0">SUM(F6:F18)</f>
        <v>14</v>
      </c>
      <c r="G20" s="19">
        <f t="shared" si="0"/>
        <v>0</v>
      </c>
      <c r="H20" s="19">
        <f t="shared" si="0"/>
        <v>35</v>
      </c>
      <c r="I20" s="19">
        <f t="shared" si="0"/>
        <v>0</v>
      </c>
      <c r="J20" s="19">
        <f t="shared" si="0"/>
        <v>33</v>
      </c>
      <c r="K20" s="19">
        <f t="shared" si="0"/>
        <v>0</v>
      </c>
      <c r="L20" s="19">
        <f t="shared" si="0"/>
        <v>0</v>
      </c>
      <c r="M20" s="19">
        <f t="shared" si="0"/>
        <v>28</v>
      </c>
      <c r="N20" s="19">
        <f t="shared" si="0"/>
        <v>0</v>
      </c>
      <c r="O20" s="19">
        <f t="shared" si="0"/>
        <v>26</v>
      </c>
      <c r="P20" s="19">
        <f t="shared" si="0"/>
        <v>0</v>
      </c>
      <c r="Q20" s="19">
        <f t="shared" si="0"/>
        <v>31</v>
      </c>
      <c r="R20" s="19">
        <f t="shared" si="0"/>
        <v>0</v>
      </c>
      <c r="S20" s="19">
        <f t="shared" si="0"/>
        <v>0</v>
      </c>
      <c r="T20" s="19">
        <f t="shared" si="0"/>
        <v>23</v>
      </c>
      <c r="U20" s="19">
        <f t="shared" si="0"/>
        <v>0</v>
      </c>
      <c r="V20" s="19">
        <f t="shared" si="0"/>
        <v>31</v>
      </c>
      <c r="W20" s="19">
        <f t="shared" si="0"/>
        <v>0</v>
      </c>
      <c r="X20" s="19">
        <f t="shared" si="0"/>
        <v>31</v>
      </c>
      <c r="Y20" s="19">
        <f t="shared" si="0"/>
        <v>0</v>
      </c>
      <c r="Z20" s="19">
        <f t="shared" si="0"/>
        <v>0</v>
      </c>
      <c r="AA20" s="19">
        <f t="shared" si="0"/>
        <v>14</v>
      </c>
      <c r="AB20" s="19">
        <f t="shared" si="0"/>
        <v>0</v>
      </c>
      <c r="AC20" s="19">
        <f t="shared" si="0"/>
        <v>32</v>
      </c>
      <c r="AD20" s="19">
        <f t="shared" si="0"/>
        <v>0</v>
      </c>
      <c r="AE20" s="19">
        <f t="shared" si="0"/>
        <v>38</v>
      </c>
      <c r="AF20" s="19">
        <f t="shared" si="0"/>
        <v>0</v>
      </c>
      <c r="AG20" s="19">
        <f t="shared" si="0"/>
        <v>0</v>
      </c>
      <c r="AH20" s="19">
        <f t="shared" si="0"/>
        <v>21</v>
      </c>
      <c r="AI20" s="19">
        <f t="shared" si="0"/>
        <v>0</v>
      </c>
      <c r="AJ20" s="19">
        <f>+AJ19</f>
        <v>357</v>
      </c>
    </row>
    <row r="21" spans="2:36" x14ac:dyDescent="0.25">
      <c r="B21" s="211"/>
      <c r="C21" s="211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Z21" s="5"/>
      <c r="AA21" s="65"/>
      <c r="AB21" s="65"/>
      <c r="AE21" s="6"/>
      <c r="AF21" s="6"/>
      <c r="AH21" s="6"/>
      <c r="AI21" s="6"/>
      <c r="AJ21" s="65"/>
    </row>
    <row r="22" spans="2:36" x14ac:dyDescent="0.25">
      <c r="B22" s="66"/>
      <c r="C22" s="16"/>
      <c r="D22" s="14"/>
      <c r="E22" s="65"/>
      <c r="F22" s="6"/>
      <c r="G22" s="6"/>
      <c r="I22" s="65"/>
      <c r="K22" s="65"/>
      <c r="Z22" s="6"/>
      <c r="AA22" s="6"/>
      <c r="AB22" s="5"/>
      <c r="AE22" s="65"/>
      <c r="AF22" s="65"/>
      <c r="AH22" s="65"/>
      <c r="AI22" s="65"/>
      <c r="AJ22" s="5"/>
    </row>
    <row r="23" spans="2:36" x14ac:dyDescent="0.25">
      <c r="B23" s="66"/>
      <c r="C23" s="16"/>
      <c r="D23" s="14"/>
      <c r="E23" s="65"/>
      <c r="F23" s="65"/>
      <c r="G23" s="65"/>
      <c r="I23" s="65"/>
      <c r="K23" s="65"/>
      <c r="Z23" s="65"/>
      <c r="AA23" s="65"/>
      <c r="AB23" s="5"/>
      <c r="AE23" s="65"/>
      <c r="AF23" s="65"/>
      <c r="AH23" s="65"/>
      <c r="AI23" s="65"/>
      <c r="AJ23" s="5"/>
    </row>
    <row r="24" spans="2:36" ht="15" customHeight="1" x14ac:dyDescent="0.25">
      <c r="B24" s="66"/>
      <c r="C24" s="16"/>
      <c r="D24" s="14"/>
      <c r="E24" s="65"/>
      <c r="F24" s="65"/>
      <c r="G24" s="65"/>
      <c r="I24" s="65"/>
      <c r="K24" s="65"/>
      <c r="Z24" s="65"/>
      <c r="AA24" s="65"/>
      <c r="AB24" s="5"/>
      <c r="AE24" s="65"/>
      <c r="AF24" s="65"/>
      <c r="AH24" s="65"/>
      <c r="AI24" s="65"/>
      <c r="AJ24" s="5"/>
    </row>
    <row r="25" spans="2:36" x14ac:dyDescent="0.25">
      <c r="B25" s="66"/>
      <c r="C25" s="16"/>
      <c r="D25" s="14"/>
      <c r="E25" s="65"/>
      <c r="F25" s="65"/>
      <c r="G25" s="65"/>
      <c r="I25" s="65"/>
      <c r="K25" s="65"/>
      <c r="Z25" s="65"/>
      <c r="AA25" s="65"/>
      <c r="AB25" s="5"/>
      <c r="AE25" s="65"/>
      <c r="AF25" s="65"/>
      <c r="AH25" s="65"/>
      <c r="AI25" s="65"/>
      <c r="AJ25" s="5"/>
    </row>
    <row r="26" spans="2:36" x14ac:dyDescent="0.25">
      <c r="B26" s="66"/>
      <c r="C26" s="16"/>
      <c r="D26" s="14"/>
      <c r="E26" s="65"/>
      <c r="F26" s="65"/>
      <c r="G26" s="65"/>
      <c r="I26" s="65"/>
      <c r="K26" s="65"/>
      <c r="Z26" s="65"/>
      <c r="AA26" s="65"/>
      <c r="AB26" s="5"/>
      <c r="AE26" s="65"/>
      <c r="AF26" s="65"/>
      <c r="AH26" s="65"/>
      <c r="AI26" s="65"/>
      <c r="AJ26" s="5"/>
    </row>
    <row r="27" spans="2:36" x14ac:dyDescent="0.25">
      <c r="B27" s="212"/>
      <c r="C27" s="212"/>
      <c r="D27" s="64"/>
      <c r="E27" s="64"/>
      <c r="F27" s="64"/>
      <c r="G27" s="64"/>
      <c r="H27" s="64"/>
      <c r="I27" s="7"/>
      <c r="K27" s="11"/>
      <c r="Y27" s="192"/>
      <c r="Z27" s="192"/>
      <c r="AA27" s="192"/>
      <c r="AB27" s="192"/>
      <c r="AC27" s="192"/>
      <c r="AE27" s="7"/>
      <c r="AF27" s="7"/>
      <c r="AH27" s="7"/>
      <c r="AI27" s="7"/>
      <c r="AJ27" s="64"/>
    </row>
    <row r="28" spans="2:36" x14ac:dyDescent="0.25">
      <c r="B28" s="204"/>
      <c r="C28" s="204"/>
      <c r="D28" s="63"/>
      <c r="E28" s="63"/>
      <c r="F28" s="63"/>
      <c r="G28" s="63"/>
      <c r="H28" s="63"/>
      <c r="I28" s="8"/>
      <c r="K28" s="12"/>
      <c r="Y28" s="193"/>
      <c r="Z28" s="193"/>
      <c r="AA28" s="193"/>
      <c r="AB28" s="193"/>
      <c r="AC28" s="193"/>
      <c r="AD28" s="193"/>
      <c r="AE28" s="193"/>
      <c r="AF28" s="193"/>
      <c r="AG28" s="193"/>
      <c r="AH28" s="63"/>
      <c r="AI28" s="63"/>
      <c r="AJ28" s="63"/>
    </row>
  </sheetData>
  <mergeCells count="10">
    <mergeCell ref="Y27:AC27"/>
    <mergeCell ref="B28:C28"/>
    <mergeCell ref="Y28:AC28"/>
    <mergeCell ref="AD28:AG28"/>
    <mergeCell ref="B6:B18"/>
    <mergeCell ref="C6:C18"/>
    <mergeCell ref="D6:D18"/>
    <mergeCell ref="B19:D20"/>
    <mergeCell ref="B21:C21"/>
    <mergeCell ref="B27:C27"/>
  </mergeCells>
  <printOptions horizontalCentered="1"/>
  <pageMargins left="0" right="0" top="0" bottom="0" header="0" footer="0"/>
  <pageSetup paperSize="9" scale="4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0"/>
  <sheetViews>
    <sheetView showGridLines="0" zoomScale="85" zoomScaleNormal="85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G7" sqref="G7:H9"/>
    </sheetView>
  </sheetViews>
  <sheetFormatPr defaultRowHeight="15" x14ac:dyDescent="0.25"/>
  <cols>
    <col min="1" max="1" width="3.140625" customWidth="1"/>
    <col min="2" max="2" width="5.28515625" customWidth="1"/>
    <col min="3" max="3" width="12.5703125" style="115" customWidth="1"/>
    <col min="4" max="4" width="14.42578125" customWidth="1"/>
    <col min="5" max="5" width="25.42578125" customWidth="1"/>
    <col min="6" max="6" width="28" customWidth="1"/>
    <col min="7" max="7" width="13.7109375" customWidth="1"/>
    <col min="8" max="8" width="13.5703125" style="116" customWidth="1"/>
    <col min="9" max="12" width="13.42578125" style="161" customWidth="1"/>
  </cols>
  <sheetData>
    <row r="1" spans="2:15" ht="19.5" customHeight="1" x14ac:dyDescent="0.25">
      <c r="B1" s="109" t="s">
        <v>97</v>
      </c>
      <c r="C1" s="110"/>
      <c r="D1" s="111"/>
      <c r="E1" s="111"/>
      <c r="F1" s="111"/>
      <c r="G1" s="110"/>
      <c r="H1" s="112"/>
      <c r="I1" s="113"/>
      <c r="J1" s="113"/>
      <c r="K1" s="113"/>
      <c r="L1" s="113"/>
      <c r="M1" s="114"/>
    </row>
    <row r="2" spans="2:15" ht="15.75" x14ac:dyDescent="0.25">
      <c r="B2" s="3" t="s">
        <v>122</v>
      </c>
      <c r="G2" s="115"/>
      <c r="I2" s="4"/>
      <c r="J2" s="4"/>
      <c r="K2" s="115"/>
      <c r="L2" s="117"/>
      <c r="M2" s="114"/>
    </row>
    <row r="3" spans="2:15" ht="19.5" thickBot="1" x14ac:dyDescent="0.35">
      <c r="B3" s="118" t="s">
        <v>98</v>
      </c>
      <c r="G3" s="115"/>
      <c r="I3" s="4"/>
      <c r="J3" s="4"/>
      <c r="K3" s="4"/>
      <c r="L3" s="119"/>
      <c r="M3" s="114"/>
    </row>
    <row r="4" spans="2:15" ht="15.75" thickTop="1" x14ac:dyDescent="0.25">
      <c r="B4" s="115"/>
      <c r="G4" s="115"/>
      <c r="I4" s="4"/>
      <c r="J4" s="4"/>
      <c r="K4" s="4"/>
      <c r="L4" s="119"/>
      <c r="M4" s="114"/>
    </row>
    <row r="5" spans="2:15" s="2" customFormat="1" x14ac:dyDescent="0.25">
      <c r="B5" s="218" t="s">
        <v>6</v>
      </c>
      <c r="C5" s="218" t="s">
        <v>99</v>
      </c>
      <c r="D5" s="218" t="s">
        <v>100</v>
      </c>
      <c r="E5" s="219" t="s">
        <v>101</v>
      </c>
      <c r="F5" s="218" t="s">
        <v>102</v>
      </c>
      <c r="G5" s="218" t="s">
        <v>103</v>
      </c>
      <c r="H5" s="120" t="s">
        <v>104</v>
      </c>
      <c r="I5" s="220" t="s">
        <v>105</v>
      </c>
      <c r="J5" s="220" t="s">
        <v>106</v>
      </c>
      <c r="K5" s="220" t="s">
        <v>107</v>
      </c>
      <c r="L5" s="220" t="s">
        <v>108</v>
      </c>
      <c r="M5" s="121"/>
      <c r="N5" s="121"/>
    </row>
    <row r="6" spans="2:15" s="2" customFormat="1" x14ac:dyDescent="0.25">
      <c r="B6" s="218"/>
      <c r="C6" s="218"/>
      <c r="D6" s="218"/>
      <c r="E6" s="219"/>
      <c r="F6" s="218"/>
      <c r="G6" s="218"/>
      <c r="H6" s="120" t="s">
        <v>109</v>
      </c>
      <c r="I6" s="220"/>
      <c r="J6" s="220"/>
      <c r="K6" s="220"/>
      <c r="L6" s="220"/>
      <c r="M6" s="121"/>
      <c r="N6" s="121"/>
    </row>
    <row r="7" spans="2:15" x14ac:dyDescent="0.25">
      <c r="B7" s="122">
        <v>1</v>
      </c>
      <c r="C7" s="123"/>
      <c r="D7" s="122" t="s">
        <v>67</v>
      </c>
      <c r="E7" s="108" t="s">
        <v>68</v>
      </c>
      <c r="F7" s="108" t="s">
        <v>69</v>
      </c>
      <c r="G7" s="122"/>
      <c r="H7" s="124"/>
      <c r="I7" s="125">
        <v>28500</v>
      </c>
      <c r="J7" s="126">
        <v>29700</v>
      </c>
      <c r="K7" s="127">
        <f t="shared" ref="K7:K9" si="0">+J7-I7</f>
        <v>1200</v>
      </c>
      <c r="L7" s="127">
        <f t="shared" ref="L7:L10" si="1">H7*K7</f>
        <v>0</v>
      </c>
    </row>
    <row r="8" spans="2:15" x14ac:dyDescent="0.25">
      <c r="B8" s="122">
        <v>2</v>
      </c>
      <c r="C8" s="123"/>
      <c r="D8" s="122" t="s">
        <v>67</v>
      </c>
      <c r="E8" s="108" t="s">
        <v>68</v>
      </c>
      <c r="F8" s="108" t="s">
        <v>69</v>
      </c>
      <c r="G8" s="122"/>
      <c r="H8" s="124"/>
      <c r="I8" s="125">
        <v>28500</v>
      </c>
      <c r="J8" s="126">
        <v>29700</v>
      </c>
      <c r="K8" s="127">
        <f t="shared" si="0"/>
        <v>1200</v>
      </c>
      <c r="L8" s="127">
        <f t="shared" si="1"/>
        <v>0</v>
      </c>
    </row>
    <row r="9" spans="2:15" x14ac:dyDescent="0.25">
      <c r="B9" s="122">
        <v>4</v>
      </c>
      <c r="C9" s="123"/>
      <c r="D9" s="122" t="s">
        <v>110</v>
      </c>
      <c r="E9" s="108" t="s">
        <v>68</v>
      </c>
      <c r="F9" s="108" t="s">
        <v>69</v>
      </c>
      <c r="G9" s="122"/>
      <c r="H9" s="124"/>
      <c r="I9" s="125">
        <v>28500</v>
      </c>
      <c r="J9" s="126">
        <v>29700</v>
      </c>
      <c r="K9" s="127">
        <f t="shared" si="0"/>
        <v>1200</v>
      </c>
      <c r="L9" s="127">
        <f t="shared" si="1"/>
        <v>0</v>
      </c>
    </row>
    <row r="10" spans="2:15" x14ac:dyDescent="0.25">
      <c r="B10" s="128"/>
      <c r="C10" s="129"/>
      <c r="D10" s="130"/>
      <c r="E10" s="131"/>
      <c r="F10" s="131"/>
      <c r="G10" s="130"/>
      <c r="H10" s="132"/>
      <c r="I10" s="125"/>
      <c r="J10" s="126"/>
      <c r="K10" s="127"/>
      <c r="L10" s="127">
        <f t="shared" si="1"/>
        <v>0</v>
      </c>
    </row>
    <row r="11" spans="2:15" s="18" customFormat="1" ht="20.25" customHeight="1" x14ac:dyDescent="0.25">
      <c r="B11" s="107"/>
      <c r="C11" s="218" t="s">
        <v>3</v>
      </c>
      <c r="D11" s="218"/>
      <c r="E11" s="218"/>
      <c r="F11" s="218"/>
      <c r="G11" s="218"/>
      <c r="H11" s="133">
        <f>SUM(H7:H10)</f>
        <v>0</v>
      </c>
      <c r="I11" s="133"/>
      <c r="J11" s="133"/>
      <c r="K11" s="133"/>
      <c r="L11" s="133">
        <f>SUM(L7:L10)</f>
        <v>0</v>
      </c>
      <c r="O11" s="134"/>
    </row>
    <row r="12" spans="2:15" s="30" customFormat="1" x14ac:dyDescent="0.25">
      <c r="B12" s="135"/>
      <c r="C12" s="135"/>
      <c r="G12" s="135"/>
      <c r="H12" s="136"/>
      <c r="I12" s="137"/>
      <c r="J12" s="135"/>
      <c r="K12" s="217"/>
      <c r="L12" s="217"/>
      <c r="N12" s="138"/>
      <c r="O12" s="138"/>
    </row>
    <row r="13" spans="2:15" x14ac:dyDescent="0.25">
      <c r="B13" s="214"/>
      <c r="C13" s="214"/>
      <c r="D13" s="215"/>
      <c r="E13" s="215"/>
      <c r="F13" s="215"/>
      <c r="G13" s="215"/>
      <c r="H13" s="215"/>
      <c r="I13" s="139"/>
      <c r="J13" s="140"/>
      <c r="K13" s="141"/>
      <c r="L13" s="142"/>
      <c r="O13" s="143"/>
    </row>
    <row r="14" spans="2:15" x14ac:dyDescent="0.25">
      <c r="B14" s="144"/>
      <c r="C14" s="139"/>
      <c r="D14" s="139"/>
      <c r="E14" s="115"/>
      <c r="F14" s="115"/>
      <c r="G14" s="115"/>
      <c r="I14"/>
      <c r="J14" s="145"/>
      <c r="K14" s="146"/>
      <c r="L14" s="147"/>
      <c r="M14" s="148"/>
    </row>
    <row r="15" spans="2:15" x14ac:dyDescent="0.25">
      <c r="B15" s="149"/>
      <c r="C15" s="139"/>
      <c r="D15" s="139"/>
      <c r="E15" s="115"/>
      <c r="F15" s="115"/>
      <c r="G15" s="115"/>
      <c r="I15"/>
      <c r="J15" s="150"/>
      <c r="K15" s="151"/>
      <c r="L15" s="147"/>
      <c r="M15" s="148"/>
      <c r="N15" s="143"/>
      <c r="O15" s="143"/>
    </row>
    <row r="16" spans="2:15" x14ac:dyDescent="0.25">
      <c r="B16" s="149"/>
      <c r="C16" s="139"/>
      <c r="D16" s="139"/>
      <c r="E16" s="115"/>
      <c r="F16" s="115"/>
      <c r="G16" s="115"/>
      <c r="I16"/>
      <c r="J16" s="150"/>
      <c r="K16" s="151"/>
      <c r="L16" s="147"/>
      <c r="M16" s="148"/>
    </row>
    <row r="17" spans="2:25" x14ac:dyDescent="0.25">
      <c r="B17" s="115"/>
      <c r="D17" s="115"/>
      <c r="E17" s="115"/>
      <c r="F17" s="115"/>
      <c r="G17" s="115"/>
      <c r="I17"/>
      <c r="J17" s="152"/>
      <c r="K17" s="4"/>
      <c r="L17" s="147"/>
      <c r="M17" s="148"/>
    </row>
    <row r="18" spans="2:25" x14ac:dyDescent="0.25">
      <c r="B18" s="216"/>
      <c r="C18" s="216"/>
      <c r="D18" s="216"/>
      <c r="E18" s="216"/>
      <c r="F18" s="216"/>
      <c r="G18" s="216"/>
      <c r="H18" s="216"/>
      <c r="I18" s="153"/>
      <c r="J18" s="154"/>
      <c r="K18" s="155"/>
      <c r="L18" s="156"/>
      <c r="M18" s="157"/>
    </row>
    <row r="19" spans="2:25" x14ac:dyDescent="0.25">
      <c r="B19" s="213"/>
      <c r="C19" s="213"/>
      <c r="D19" s="213"/>
      <c r="E19" s="213"/>
      <c r="F19" s="213"/>
      <c r="G19" s="213"/>
      <c r="H19" s="213"/>
      <c r="I19" s="158"/>
      <c r="J19" s="159"/>
      <c r="K19" s="160"/>
      <c r="L19" s="142"/>
    </row>
    <row r="20" spans="2:25" s="114" customFormat="1" x14ac:dyDescent="0.25">
      <c r="C20" s="115"/>
      <c r="D20" s="115"/>
      <c r="E20"/>
      <c r="F20"/>
      <c r="G20"/>
      <c r="H20" s="116"/>
      <c r="I20" s="161"/>
      <c r="J20" s="161"/>
      <c r="K20"/>
      <c r="M20"/>
      <c r="N20"/>
      <c r="O20"/>
      <c r="P20"/>
      <c r="Q20"/>
      <c r="R20"/>
      <c r="S20"/>
      <c r="T20"/>
      <c r="U20"/>
      <c r="V20"/>
      <c r="W20"/>
      <c r="X20"/>
      <c r="Y20"/>
    </row>
  </sheetData>
  <mergeCells count="21">
    <mergeCell ref="K12:L12"/>
    <mergeCell ref="B5:B6"/>
    <mergeCell ref="C5:C6"/>
    <mergeCell ref="D5:D6"/>
    <mergeCell ref="E5:E6"/>
    <mergeCell ref="F5:F6"/>
    <mergeCell ref="G5:G6"/>
    <mergeCell ref="I5:I6"/>
    <mergeCell ref="J5:J6"/>
    <mergeCell ref="K5:K6"/>
    <mergeCell ref="L5:L6"/>
    <mergeCell ref="C11:G11"/>
    <mergeCell ref="B19:C19"/>
    <mergeCell ref="D19:E19"/>
    <mergeCell ref="F19:H19"/>
    <mergeCell ref="B13:C13"/>
    <mergeCell ref="D13:E13"/>
    <mergeCell ref="F13:H13"/>
    <mergeCell ref="B18:C18"/>
    <mergeCell ref="D18:E18"/>
    <mergeCell ref="F18:H18"/>
  </mergeCells>
  <printOptions horizontalCentered="1"/>
  <pageMargins left="0" right="0" top="0" bottom="0" header="0" footer="0"/>
  <pageSetup paperSize="9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1"/>
  <sheetViews>
    <sheetView zoomScale="90" zoomScaleNormal="90" workbookViewId="0">
      <pane xSplit="5" ySplit="5" topLeftCell="P6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1.42578125" customWidth="1"/>
    <col min="2" max="2" width="18.85546875" style="1" customWidth="1"/>
    <col min="3" max="3" width="19.85546875" style="1" customWidth="1"/>
    <col min="4" max="4" width="21.140625" style="1" customWidth="1"/>
    <col min="5" max="5" width="13.5703125" customWidth="1"/>
    <col min="6" max="6" width="5.5703125" style="4" customWidth="1"/>
    <col min="7" max="7" width="5.7109375" style="4" bestFit="1" customWidth="1"/>
    <col min="8" max="9" width="5.5703125" style="4" customWidth="1"/>
    <col min="10" max="10" width="5.7109375" style="4" bestFit="1" customWidth="1"/>
    <col min="11" max="12" width="6" style="4" customWidth="1"/>
    <col min="13" max="13" width="7.140625" style="4" customWidth="1"/>
    <col min="14" max="14" width="6.42578125" style="4" customWidth="1"/>
    <col min="15" max="15" width="6" style="4" customWidth="1"/>
    <col min="16" max="16" width="6.85546875" style="4" customWidth="1"/>
    <col min="17" max="17" width="6" style="4" customWidth="1"/>
    <col min="18" max="18" width="5.5703125" style="4" customWidth="1"/>
    <col min="19" max="19" width="6.85546875" style="4" customWidth="1"/>
    <col min="20" max="20" width="5.5703125" style="4" customWidth="1"/>
    <col min="21" max="21" width="5.42578125" style="4" customWidth="1"/>
    <col min="22" max="22" width="5.7109375" style="4" bestFit="1" customWidth="1"/>
    <col min="23" max="23" width="6.140625" style="4" customWidth="1"/>
    <col min="24" max="25" width="5.5703125" style="4" customWidth="1"/>
    <col min="26" max="27" width="6.42578125" style="4" customWidth="1"/>
    <col min="28" max="28" width="5.5703125" style="4" customWidth="1"/>
    <col min="29" max="30" width="6.28515625" style="4" customWidth="1"/>
    <col min="31" max="31" width="5.5703125" style="4" customWidth="1"/>
    <col min="32" max="33" width="6.28515625" style="4" customWidth="1"/>
    <col min="34" max="34" width="5.5703125" style="4" customWidth="1"/>
    <col min="35" max="35" width="6.28515625" style="4" customWidth="1"/>
    <col min="36" max="36" width="10.7109375" customWidth="1"/>
  </cols>
  <sheetData>
    <row r="1" spans="2:37" ht="15.75" x14ac:dyDescent="0.25">
      <c r="B1" s="3" t="s">
        <v>73</v>
      </c>
      <c r="C1" s="15"/>
      <c r="D1" s="13"/>
    </row>
    <row r="2" spans="2:37" ht="15.75" x14ac:dyDescent="0.25">
      <c r="B2" s="3" t="s">
        <v>122</v>
      </c>
      <c r="C2" s="15"/>
      <c r="D2" s="13"/>
    </row>
    <row r="3" spans="2:37" ht="15.75" x14ac:dyDescent="0.25">
      <c r="B3" s="3" t="s">
        <v>13</v>
      </c>
      <c r="C3" s="15"/>
      <c r="D3" s="13"/>
    </row>
    <row r="5" spans="2:37" ht="30" customHeight="1" x14ac:dyDescent="0.25">
      <c r="B5" s="9" t="s">
        <v>0</v>
      </c>
      <c r="C5" s="9" t="s">
        <v>1</v>
      </c>
      <c r="D5" s="9" t="s">
        <v>18</v>
      </c>
      <c r="E5" s="47" t="s">
        <v>11</v>
      </c>
      <c r="F5" s="47">
        <v>1</v>
      </c>
      <c r="G5" s="47">
        <v>2</v>
      </c>
      <c r="H5" s="47">
        <v>3</v>
      </c>
      <c r="I5" s="47">
        <v>4</v>
      </c>
      <c r="J5" s="47">
        <v>5</v>
      </c>
      <c r="K5" s="47">
        <v>6</v>
      </c>
      <c r="L5" s="47">
        <v>7</v>
      </c>
      <c r="M5" s="47">
        <v>8</v>
      </c>
      <c r="N5" s="47">
        <v>9</v>
      </c>
      <c r="O5" s="47">
        <v>10</v>
      </c>
      <c r="P5" s="47">
        <v>11</v>
      </c>
      <c r="Q5" s="47">
        <v>12</v>
      </c>
      <c r="R5" s="47">
        <v>13</v>
      </c>
      <c r="S5" s="47">
        <v>14</v>
      </c>
      <c r="T5" s="47">
        <v>15</v>
      </c>
      <c r="U5" s="47">
        <v>16</v>
      </c>
      <c r="V5" s="47">
        <v>17</v>
      </c>
      <c r="W5" s="47">
        <v>18</v>
      </c>
      <c r="X5" s="47">
        <v>19</v>
      </c>
      <c r="Y5" s="47">
        <v>20</v>
      </c>
      <c r="Z5" s="47">
        <v>21</v>
      </c>
      <c r="AA5" s="47">
        <v>22</v>
      </c>
      <c r="AB5" s="47">
        <v>23</v>
      </c>
      <c r="AC5" s="47">
        <v>24</v>
      </c>
      <c r="AD5" s="47">
        <v>25</v>
      </c>
      <c r="AE5" s="47">
        <v>26</v>
      </c>
      <c r="AF5" s="47">
        <v>27</v>
      </c>
      <c r="AG5" s="47">
        <v>28</v>
      </c>
      <c r="AH5" s="47">
        <v>29</v>
      </c>
      <c r="AI5" s="47">
        <v>30</v>
      </c>
      <c r="AJ5" s="39" t="s">
        <v>12</v>
      </c>
    </row>
    <row r="6" spans="2:37" ht="15" customHeight="1" x14ac:dyDescent="0.25">
      <c r="B6" s="221" t="s">
        <v>70</v>
      </c>
      <c r="C6" s="221" t="s">
        <v>71</v>
      </c>
      <c r="D6" s="222" t="s">
        <v>72</v>
      </c>
      <c r="E6" s="78" t="s">
        <v>241</v>
      </c>
      <c r="F6" s="73">
        <v>30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4">
        <v>30</v>
      </c>
      <c r="AK6" s="75"/>
    </row>
    <row r="7" spans="2:37" x14ac:dyDescent="0.25">
      <c r="B7" s="221"/>
      <c r="C7" s="221"/>
      <c r="D7" s="222"/>
      <c r="E7" s="78" t="s">
        <v>242</v>
      </c>
      <c r="F7" s="73"/>
      <c r="G7" s="73"/>
      <c r="H7" s="73"/>
      <c r="I7" s="73">
        <v>30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4">
        <v>30</v>
      </c>
      <c r="AK7" s="75"/>
    </row>
    <row r="8" spans="2:37" x14ac:dyDescent="0.25">
      <c r="B8" s="221"/>
      <c r="C8" s="221"/>
      <c r="D8" s="222"/>
      <c r="E8" s="78" t="s">
        <v>243</v>
      </c>
      <c r="F8" s="73"/>
      <c r="G8" s="73">
        <v>30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4">
        <v>30</v>
      </c>
      <c r="AK8" s="75"/>
    </row>
    <row r="9" spans="2:37" x14ac:dyDescent="0.25">
      <c r="B9" s="221"/>
      <c r="C9" s="221"/>
      <c r="D9" s="222"/>
      <c r="E9" s="78" t="s">
        <v>244</v>
      </c>
      <c r="F9" s="73"/>
      <c r="G9" s="73"/>
      <c r="H9" s="73"/>
      <c r="I9" s="73"/>
      <c r="J9" s="73"/>
      <c r="K9" s="73"/>
      <c r="L9" s="73"/>
      <c r="M9" s="73">
        <v>30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4">
        <v>30</v>
      </c>
      <c r="AK9" s="75"/>
    </row>
    <row r="10" spans="2:37" x14ac:dyDescent="0.25">
      <c r="B10" s="221"/>
      <c r="C10" s="221"/>
      <c r="D10" s="222"/>
      <c r="E10" s="78" t="s">
        <v>245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>
        <v>30</v>
      </c>
      <c r="AB10" s="73"/>
      <c r="AC10" s="73"/>
      <c r="AD10" s="73"/>
      <c r="AE10" s="73"/>
      <c r="AF10" s="73"/>
      <c r="AG10" s="73"/>
      <c r="AH10" s="73"/>
      <c r="AI10" s="73"/>
      <c r="AJ10" s="74">
        <v>30</v>
      </c>
      <c r="AK10" s="75"/>
    </row>
    <row r="11" spans="2:37" x14ac:dyDescent="0.25">
      <c r="B11" s="221"/>
      <c r="C11" s="221"/>
      <c r="D11" s="222"/>
      <c r="E11" s="78" t="s">
        <v>246</v>
      </c>
      <c r="F11" s="73"/>
      <c r="G11" s="73"/>
      <c r="H11" s="73">
        <v>30</v>
      </c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4">
        <v>30</v>
      </c>
      <c r="AK11" s="75"/>
    </row>
    <row r="12" spans="2:37" x14ac:dyDescent="0.25">
      <c r="B12" s="221"/>
      <c r="C12" s="221"/>
      <c r="D12" s="222"/>
      <c r="E12" s="78" t="s">
        <v>247</v>
      </c>
      <c r="F12" s="73"/>
      <c r="G12" s="73"/>
      <c r="H12" s="73"/>
      <c r="I12" s="73"/>
      <c r="J12" s="73">
        <v>30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4">
        <v>30</v>
      </c>
      <c r="AK12" s="75"/>
    </row>
    <row r="13" spans="2:37" x14ac:dyDescent="0.25">
      <c r="B13" s="221"/>
      <c r="C13" s="221"/>
      <c r="D13" s="222"/>
      <c r="E13" s="78" t="s">
        <v>248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>
        <v>30</v>
      </c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4">
        <v>30</v>
      </c>
      <c r="AK13" s="75"/>
    </row>
    <row r="14" spans="2:37" x14ac:dyDescent="0.25">
      <c r="B14" s="221"/>
      <c r="C14" s="221"/>
      <c r="D14" s="222"/>
      <c r="E14" s="78" t="s">
        <v>249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>
        <v>30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4">
        <v>30</v>
      </c>
      <c r="AK14" s="75"/>
    </row>
    <row r="15" spans="2:37" x14ac:dyDescent="0.25">
      <c r="B15" s="221"/>
      <c r="C15" s="221"/>
      <c r="D15" s="222"/>
      <c r="E15" s="78" t="s">
        <v>250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>
        <v>30</v>
      </c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4">
        <v>30</v>
      </c>
      <c r="AK15" s="75"/>
    </row>
    <row r="16" spans="2:37" x14ac:dyDescent="0.25">
      <c r="B16" s="221"/>
      <c r="C16" s="221"/>
      <c r="D16" s="222"/>
      <c r="E16" s="78" t="s">
        <v>251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>
        <v>30</v>
      </c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4">
        <v>30</v>
      </c>
      <c r="AK16" s="75"/>
    </row>
    <row r="17" spans="2:38" x14ac:dyDescent="0.25">
      <c r="B17" s="221"/>
      <c r="C17" s="221"/>
      <c r="D17" s="222"/>
      <c r="E17" s="78" t="s">
        <v>252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>
        <v>30</v>
      </c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4">
        <v>30</v>
      </c>
      <c r="AK17" s="75"/>
    </row>
    <row r="18" spans="2:38" x14ac:dyDescent="0.25">
      <c r="B18" s="221"/>
      <c r="C18" s="221"/>
      <c r="D18" s="222"/>
      <c r="E18" s="78" t="s">
        <v>253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>
        <v>30</v>
      </c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4">
        <v>30</v>
      </c>
      <c r="AK18" s="75"/>
    </row>
    <row r="19" spans="2:38" x14ac:dyDescent="0.25">
      <c r="B19" s="221"/>
      <c r="C19" s="221"/>
      <c r="D19" s="222"/>
      <c r="E19" s="78" t="s">
        <v>254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>
        <v>30</v>
      </c>
      <c r="AD19" s="73"/>
      <c r="AE19" s="73"/>
      <c r="AF19" s="73"/>
      <c r="AG19" s="73"/>
      <c r="AH19" s="73"/>
      <c r="AI19" s="73"/>
      <c r="AJ19" s="74">
        <v>30</v>
      </c>
      <c r="AK19" s="75"/>
    </row>
    <row r="20" spans="2:38" x14ac:dyDescent="0.25">
      <c r="B20" s="221"/>
      <c r="C20" s="221"/>
      <c r="D20" s="222"/>
      <c r="E20" s="78" t="s">
        <v>255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>
        <v>30</v>
      </c>
      <c r="AE20" s="73"/>
      <c r="AF20" s="73"/>
      <c r="AG20" s="73"/>
      <c r="AH20" s="73"/>
      <c r="AI20" s="73"/>
      <c r="AJ20" s="74">
        <v>30</v>
      </c>
      <c r="AK20" s="75"/>
    </row>
    <row r="21" spans="2:38" x14ac:dyDescent="0.25">
      <c r="B21" s="221"/>
      <c r="C21" s="221"/>
      <c r="D21" s="222"/>
      <c r="E21" s="78" t="s">
        <v>256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>
        <v>30</v>
      </c>
      <c r="AF21" s="73"/>
      <c r="AG21" s="73"/>
      <c r="AH21" s="73"/>
      <c r="AI21" s="73"/>
      <c r="AJ21" s="74">
        <v>30</v>
      </c>
      <c r="AK21" s="75"/>
    </row>
    <row r="22" spans="2:38" s="2" customFormat="1" x14ac:dyDescent="0.25">
      <c r="B22" s="210" t="s">
        <v>30</v>
      </c>
      <c r="C22" s="210"/>
      <c r="D22" s="210"/>
      <c r="E22" s="24"/>
      <c r="F22" s="76">
        <v>30</v>
      </c>
      <c r="G22" s="76">
        <v>30</v>
      </c>
      <c r="H22" s="76">
        <v>30</v>
      </c>
      <c r="I22" s="76">
        <v>30</v>
      </c>
      <c r="J22" s="76">
        <v>30</v>
      </c>
      <c r="K22" s="76"/>
      <c r="L22" s="76"/>
      <c r="M22" s="76">
        <v>30</v>
      </c>
      <c r="N22" s="76"/>
      <c r="O22" s="76"/>
      <c r="P22" s="76">
        <v>30</v>
      </c>
      <c r="Q22" s="76">
        <v>30</v>
      </c>
      <c r="R22" s="76"/>
      <c r="S22" s="76"/>
      <c r="T22" s="76">
        <v>30</v>
      </c>
      <c r="U22" s="76">
        <v>30</v>
      </c>
      <c r="V22" s="76">
        <v>30</v>
      </c>
      <c r="W22" s="76"/>
      <c r="X22" s="76">
        <v>30</v>
      </c>
      <c r="Y22" s="76"/>
      <c r="Z22" s="76"/>
      <c r="AA22" s="76">
        <v>30</v>
      </c>
      <c r="AB22" s="76"/>
      <c r="AC22" s="76">
        <v>30</v>
      </c>
      <c r="AD22" s="76">
        <v>30</v>
      </c>
      <c r="AE22" s="76">
        <v>30</v>
      </c>
      <c r="AF22" s="76"/>
      <c r="AG22" s="76"/>
      <c r="AH22" s="76"/>
      <c r="AI22" s="76"/>
      <c r="AJ22" s="76">
        <v>480</v>
      </c>
    </row>
    <row r="23" spans="2:38" x14ac:dyDescent="0.25">
      <c r="B23" s="210"/>
      <c r="C23" s="210"/>
      <c r="D23" s="210"/>
      <c r="E23" s="77"/>
      <c r="F23" s="19">
        <f>SUM(F6:F21)</f>
        <v>30</v>
      </c>
      <c r="G23" s="19">
        <f t="shared" ref="G23:AI23" si="0">SUM(G6:G21)</f>
        <v>30</v>
      </c>
      <c r="H23" s="19">
        <f t="shared" si="0"/>
        <v>30</v>
      </c>
      <c r="I23" s="19">
        <f t="shared" si="0"/>
        <v>30</v>
      </c>
      <c r="J23" s="19">
        <f t="shared" si="0"/>
        <v>30</v>
      </c>
      <c r="K23" s="19">
        <f t="shared" si="0"/>
        <v>0</v>
      </c>
      <c r="L23" s="19">
        <f t="shared" si="0"/>
        <v>0</v>
      </c>
      <c r="M23" s="19">
        <f t="shared" si="0"/>
        <v>30</v>
      </c>
      <c r="N23" s="19">
        <f t="shared" si="0"/>
        <v>0</v>
      </c>
      <c r="O23" s="19">
        <f t="shared" si="0"/>
        <v>0</v>
      </c>
      <c r="P23" s="19">
        <f t="shared" si="0"/>
        <v>30</v>
      </c>
      <c r="Q23" s="19">
        <f t="shared" si="0"/>
        <v>30</v>
      </c>
      <c r="R23" s="19">
        <f t="shared" si="0"/>
        <v>0</v>
      </c>
      <c r="S23" s="19">
        <f t="shared" si="0"/>
        <v>0</v>
      </c>
      <c r="T23" s="19">
        <f t="shared" si="0"/>
        <v>30</v>
      </c>
      <c r="U23" s="19">
        <f t="shared" si="0"/>
        <v>30</v>
      </c>
      <c r="V23" s="19">
        <f t="shared" si="0"/>
        <v>30</v>
      </c>
      <c r="W23" s="19">
        <f t="shared" si="0"/>
        <v>0</v>
      </c>
      <c r="X23" s="19">
        <f t="shared" si="0"/>
        <v>30</v>
      </c>
      <c r="Y23" s="19">
        <f t="shared" si="0"/>
        <v>0</v>
      </c>
      <c r="Z23" s="19">
        <f t="shared" si="0"/>
        <v>0</v>
      </c>
      <c r="AA23" s="19">
        <f t="shared" si="0"/>
        <v>30</v>
      </c>
      <c r="AB23" s="19">
        <f t="shared" si="0"/>
        <v>0</v>
      </c>
      <c r="AC23" s="19">
        <f t="shared" si="0"/>
        <v>30</v>
      </c>
      <c r="AD23" s="19">
        <f t="shared" si="0"/>
        <v>30</v>
      </c>
      <c r="AE23" s="19">
        <f t="shared" si="0"/>
        <v>30</v>
      </c>
      <c r="AF23" s="19">
        <f t="shared" si="0"/>
        <v>0</v>
      </c>
      <c r="AG23" s="19">
        <f t="shared" si="0"/>
        <v>0</v>
      </c>
      <c r="AH23" s="19">
        <f t="shared" si="0"/>
        <v>0</v>
      </c>
      <c r="AI23" s="19">
        <f t="shared" si="0"/>
        <v>0</v>
      </c>
      <c r="AJ23" s="19">
        <f>SUM(F23:AI23)</f>
        <v>480</v>
      </c>
    </row>
    <row r="24" spans="2:38" x14ac:dyDescent="0.25">
      <c r="B24" s="211"/>
      <c r="C24" s="211"/>
      <c r="D24" s="67"/>
      <c r="E24" s="67"/>
    </row>
    <row r="25" spans="2:38" x14ac:dyDescent="0.25">
      <c r="B25" s="70"/>
      <c r="C25" s="16"/>
      <c r="D25" s="14"/>
      <c r="E25" s="67"/>
    </row>
    <row r="26" spans="2:38" x14ac:dyDescent="0.25">
      <c r="B26" s="70"/>
      <c r="C26" s="16"/>
      <c r="D26" s="14"/>
      <c r="E26" s="67"/>
    </row>
    <row r="27" spans="2:38" x14ac:dyDescent="0.25">
      <c r="B27" s="70"/>
      <c r="C27" s="16"/>
      <c r="D27" s="14"/>
      <c r="E27" s="67"/>
    </row>
    <row r="28" spans="2:38" s="4" customFormat="1" x14ac:dyDescent="0.25">
      <c r="B28" s="70"/>
      <c r="C28" s="16"/>
      <c r="D28" s="14"/>
      <c r="E28" s="67"/>
      <c r="AJ28"/>
      <c r="AK28"/>
      <c r="AL28"/>
    </row>
    <row r="29" spans="2:38" s="4" customFormat="1" x14ac:dyDescent="0.25">
      <c r="B29" s="70"/>
      <c r="C29" s="16"/>
      <c r="D29" s="14"/>
      <c r="E29" s="67"/>
      <c r="AJ29"/>
      <c r="AK29"/>
      <c r="AL29"/>
    </row>
    <row r="30" spans="2:38" s="4" customFormat="1" x14ac:dyDescent="0.25">
      <c r="B30" s="212"/>
      <c r="C30" s="212"/>
      <c r="D30" s="68"/>
      <c r="E30" s="68"/>
      <c r="AJ30"/>
      <c r="AK30"/>
      <c r="AL30"/>
    </row>
    <row r="31" spans="2:38" s="4" customFormat="1" x14ac:dyDescent="0.25">
      <c r="B31" s="204"/>
      <c r="C31" s="204"/>
      <c r="D31" s="69"/>
      <c r="E31" s="69"/>
      <c r="AJ31"/>
      <c r="AK31"/>
      <c r="AL31"/>
    </row>
  </sheetData>
  <mergeCells count="7">
    <mergeCell ref="B31:C31"/>
    <mergeCell ref="B22:D23"/>
    <mergeCell ref="B24:C24"/>
    <mergeCell ref="B30:C30"/>
    <mergeCell ref="B6:B21"/>
    <mergeCell ref="C6:C21"/>
    <mergeCell ref="D6:D21"/>
  </mergeCells>
  <printOptions horizontalCentered="1"/>
  <pageMargins left="0" right="0" top="0" bottom="0" header="0" footer="0"/>
  <pageSetup paperSize="9" scale="5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REKAP</vt:lpstr>
      <vt:lpstr>CMWI </vt:lpstr>
      <vt:lpstr>PANASONIC</vt:lpstr>
      <vt:lpstr>YEMI</vt:lpstr>
      <vt:lpstr>YAMAHA</vt:lpstr>
      <vt:lpstr>NIPPON</vt:lpstr>
      <vt:lpstr>BOXTIME VGI</vt:lpstr>
      <vt:lpstr>BOXTIME VIT 1500</vt:lpstr>
      <vt:lpstr>PT JAI</vt:lpstr>
      <vt:lpstr>UD SLAMET</vt:lpstr>
      <vt:lpstr>SURAT KLAIM</vt:lpstr>
      <vt:lpstr>INME</vt:lpstr>
      <vt:lpstr>LMS</vt:lpstr>
      <vt:lpstr>'BOXTIME VGI'!Print_Area</vt:lpstr>
      <vt:lpstr>'BOXTIME VIT 1500'!Print_Area</vt:lpstr>
      <vt:lpstr>'CMWI '!Print_Area</vt:lpstr>
      <vt:lpstr>INME!Print_Area</vt:lpstr>
      <vt:lpstr>NIPPON!Print_Area</vt:lpstr>
      <vt:lpstr>PANASONIC!Print_Area</vt:lpstr>
      <vt:lpstr>'PT JAI'!Print_Area</vt:lpstr>
      <vt:lpstr>REKAP!Print_Area</vt:lpstr>
      <vt:lpstr>'UD SLAMET'!Print_Area</vt:lpstr>
      <vt:lpstr>YAMAHA!Print_Area</vt:lpstr>
      <vt:lpstr>YEMI!Print_Area</vt:lpstr>
      <vt:lpstr>'BOXTIME VGI'!Print_Titles</vt:lpstr>
      <vt:lpstr>'CMWI '!Print_Titles</vt:lpstr>
      <vt:lpstr>NIPPON!Print_Titles</vt:lpstr>
      <vt:lpstr>PANASONIC!Print_Titles</vt:lpstr>
      <vt:lpstr>'PT JAI'!Print_Titles</vt:lpstr>
      <vt:lpstr>'UD SLAMET'!Print_Titles</vt:lpstr>
      <vt:lpstr>YAMAHA!Print_Titles</vt:lpstr>
      <vt:lpstr>YEMI!Print_Titles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Depocc</dc:creator>
  <cp:lastModifiedBy>SEJATI</cp:lastModifiedBy>
  <cp:lastPrinted>2021-12-10T07:07:16Z</cp:lastPrinted>
  <dcterms:created xsi:type="dcterms:W3CDTF">2016-03-03T02:59:07Z</dcterms:created>
  <dcterms:modified xsi:type="dcterms:W3CDTF">2021-12-16T04:57:50Z</dcterms:modified>
</cp:coreProperties>
</file>